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dzeletovic.EUHISSWIFT\Documents\SERBIA FLOOD REHABILITATION SUPPORT\_Loznica\Loznica Hospital\WORKS\Tender\"/>
    </mc:Choice>
  </mc:AlternateContent>
  <bookViews>
    <workbookView xWindow="0" yWindow="0" windowWidth="20460" windowHeight="7680"/>
  </bookViews>
  <sheets>
    <sheet name="TITLE" sheetId="8" r:id="rId1"/>
    <sheet name="ATMOSPHERIC" sheetId="1" r:id="rId2"/>
    <sheet name="DRAINAGE" sheetId="2" r:id="rId3"/>
    <sheet name="PRESSURE LINE" sheetId="3" r:id="rId4"/>
    <sheet name="LANDSCAPING" sheetId="4" r:id="rId5"/>
    <sheet name="SUMMARY" sheetId="7" r:id="rId6"/>
  </sheets>
  <definedNames>
    <definedName name="Excel_BuiltIn_Print_Area" localSheetId="4">LANDSCAPING!$A$4:$F$71</definedName>
    <definedName name="_xlnm.Print_Area" localSheetId="1">ATMOSPHERIC!$A$1:$F$145</definedName>
    <definedName name="_xlnm.Print_Area" localSheetId="2">DRAINAGE!$A$1:$F$125</definedName>
    <definedName name="_xlnm.Print_Area" localSheetId="4">LANDSCAPING!$A$1:$F$235</definedName>
    <definedName name="_xlnm.Print_Area" localSheetId="3">'PRESSURE LINE'!$A$1:$F$111</definedName>
    <definedName name="_xlnm.Print_Titles" localSheetId="4">LANDSCAPING!$6:$7</definedName>
  </definedNames>
  <calcPr calcId="152511"/>
</workbook>
</file>

<file path=xl/calcChain.xml><?xml version="1.0" encoding="utf-8"?>
<calcChain xmlns="http://schemas.openxmlformats.org/spreadsheetml/2006/main">
  <c r="F217" i="4" l="1"/>
  <c r="D211" i="4"/>
  <c r="F211" i="4" s="1"/>
  <c r="F213" i="4" s="1"/>
  <c r="F224" i="4" s="1"/>
  <c r="F205" i="4"/>
  <c r="F204" i="4"/>
  <c r="F203" i="4"/>
  <c r="F207" i="4" s="1"/>
  <c r="F223" i="4" s="1"/>
  <c r="F197" i="4"/>
  <c r="F199" i="4" s="1"/>
  <c r="F222" i="4" s="1"/>
  <c r="F190" i="4"/>
  <c r="D190" i="4"/>
  <c r="D189" i="4"/>
  <c r="F189" i="4" s="1"/>
  <c r="F188" i="4"/>
  <c r="D188" i="4"/>
  <c r="D182" i="4"/>
  <c r="F182" i="4" s="1"/>
  <c r="D181" i="4"/>
  <c r="F181" i="4" s="1"/>
  <c r="F175" i="4"/>
  <c r="F177" i="4" s="1"/>
  <c r="F219" i="4" s="1"/>
  <c r="D175" i="4"/>
  <c r="D169" i="4"/>
  <c r="F169" i="4" s="1"/>
  <c r="D168" i="4"/>
  <c r="F168" i="4" s="1"/>
  <c r="F161" i="4"/>
  <c r="D160" i="4"/>
  <c r="F160" i="4" s="1"/>
  <c r="D159" i="4"/>
  <c r="F159" i="4" s="1"/>
  <c r="D158" i="4"/>
  <c r="F158" i="4" s="1"/>
  <c r="D157" i="4"/>
  <c r="F157" i="4" s="1"/>
  <c r="F140" i="4"/>
  <c r="D134" i="4"/>
  <c r="F134" i="4" s="1"/>
  <c r="F136" i="4" s="1"/>
  <c r="F147" i="4" s="1"/>
  <c r="F128" i="4"/>
  <c r="D127" i="4"/>
  <c r="F127" i="4" s="1"/>
  <c r="F130" i="4" s="1"/>
  <c r="F146" i="4" s="1"/>
  <c r="F121" i="4"/>
  <c r="F123" i="4" s="1"/>
  <c r="F145" i="4" s="1"/>
  <c r="F114" i="4"/>
  <c r="D114" i="4"/>
  <c r="D113" i="4"/>
  <c r="F113" i="4" s="1"/>
  <c r="F112" i="4"/>
  <c r="D112" i="4"/>
  <c r="D106" i="4"/>
  <c r="F106" i="4" s="1"/>
  <c r="D105" i="4"/>
  <c r="F105" i="4" s="1"/>
  <c r="F108" i="4" s="1"/>
  <c r="F143" i="4" s="1"/>
  <c r="F99" i="4"/>
  <c r="D99" i="4"/>
  <c r="D98" i="4"/>
  <c r="F98" i="4" s="1"/>
  <c r="F101" i="4" s="1"/>
  <c r="F142" i="4" s="1"/>
  <c r="D92" i="4"/>
  <c r="F92" i="4" s="1"/>
  <c r="D91" i="4"/>
  <c r="F91" i="4" s="1"/>
  <c r="F84" i="4"/>
  <c r="D83" i="4"/>
  <c r="F83" i="4" s="1"/>
  <c r="D82" i="4"/>
  <c r="F82" i="4" s="1"/>
  <c r="D81" i="4"/>
  <c r="F81" i="4" s="1"/>
  <c r="D80" i="4"/>
  <c r="F80" i="4" s="1"/>
  <c r="D79" i="4"/>
  <c r="F79" i="4" s="1"/>
  <c r="F63" i="4"/>
  <c r="D57" i="4"/>
  <c r="F57" i="4" s="1"/>
  <c r="F59" i="4" s="1"/>
  <c r="F69" i="4" s="1"/>
  <c r="F51" i="4"/>
  <c r="F50" i="4"/>
  <c r="D44" i="4"/>
  <c r="F44" i="4" s="1"/>
  <c r="F43" i="4"/>
  <c r="D43" i="4"/>
  <c r="D42" i="4"/>
  <c r="F42" i="4" s="1"/>
  <c r="D36" i="4"/>
  <c r="F36" i="4" s="1"/>
  <c r="F38" i="4" s="1"/>
  <c r="F66" i="4" s="1"/>
  <c r="D30" i="4"/>
  <c r="F30" i="4" s="1"/>
  <c r="F32" i="4" s="1"/>
  <c r="F65" i="4" s="1"/>
  <c r="D24" i="4"/>
  <c r="F24" i="4" s="1"/>
  <c r="D23" i="4"/>
  <c r="F23" i="4" s="1"/>
  <c r="F22" i="4"/>
  <c r="D21" i="4"/>
  <c r="F21" i="4" s="1"/>
  <c r="F14" i="4"/>
  <c r="D13" i="4"/>
  <c r="F13" i="4" s="1"/>
  <c r="D12" i="4"/>
  <c r="F12" i="4" s="1"/>
  <c r="D11" i="4"/>
  <c r="F11" i="4" s="1"/>
  <c r="D10" i="4"/>
  <c r="F10" i="4" s="1"/>
  <c r="F192" i="4" l="1"/>
  <c r="F221" i="4" s="1"/>
  <c r="F94" i="4"/>
  <c r="F141" i="4" s="1"/>
  <c r="F116" i="4"/>
  <c r="F144" i="4" s="1"/>
  <c r="F164" i="4"/>
  <c r="F171" i="4"/>
  <c r="F218" i="4" s="1"/>
  <c r="F226" i="4" s="1"/>
  <c r="F233" i="4" s="1"/>
  <c r="F184" i="4"/>
  <c r="F220" i="4" s="1"/>
  <c r="F149" i="4"/>
  <c r="F232" i="4" s="1"/>
  <c r="F87" i="4"/>
  <c r="F46" i="4"/>
  <c r="F67" i="4" s="1"/>
  <c r="F17" i="4"/>
  <c r="F53" i="4"/>
  <c r="F68" i="4" s="1"/>
  <c r="F26" i="4"/>
  <c r="F64" i="4" s="1"/>
  <c r="D94" i="3"/>
  <c r="F94" i="3" s="1"/>
  <c r="F92" i="3"/>
  <c r="F90" i="3"/>
  <c r="D90" i="3"/>
  <c r="F88" i="3"/>
  <c r="F81" i="3"/>
  <c r="F80" i="3"/>
  <c r="F79" i="3"/>
  <c r="F76" i="3"/>
  <c r="F74" i="3"/>
  <c r="D67" i="3"/>
  <c r="F67" i="3" s="1"/>
  <c r="D66" i="3"/>
  <c r="F66" i="3" s="1"/>
  <c r="F61" i="3"/>
  <c r="F59" i="3"/>
  <c r="F58" i="3"/>
  <c r="F57" i="3"/>
  <c r="F56" i="3"/>
  <c r="F55" i="3"/>
  <c r="F54" i="3"/>
  <c r="F53" i="3"/>
  <c r="F52" i="3"/>
  <c r="F51" i="3"/>
  <c r="F50" i="3"/>
  <c r="F47" i="3"/>
  <c r="F46" i="3"/>
  <c r="F45" i="3"/>
  <c r="F44" i="3"/>
  <c r="F42" i="3"/>
  <c r="F34" i="3"/>
  <c r="F36" i="3" s="1"/>
  <c r="F106" i="3" s="1"/>
  <c r="D27" i="3"/>
  <c r="F27" i="3" s="1"/>
  <c r="F25" i="3"/>
  <c r="D22" i="3"/>
  <c r="F22" i="3" s="1"/>
  <c r="D20" i="3"/>
  <c r="F20" i="3" s="1"/>
  <c r="F13" i="3"/>
  <c r="F11" i="3"/>
  <c r="F15" i="3" l="1"/>
  <c r="F104" i="3" s="1"/>
  <c r="F71" i="4"/>
  <c r="F231" i="4" s="1"/>
  <c r="F235" i="4" s="1"/>
  <c r="F7" i="7" s="1"/>
  <c r="F29" i="3"/>
  <c r="F105" i="3" s="1"/>
  <c r="F83" i="3"/>
  <c r="F108" i="3" s="1"/>
  <c r="F69" i="3"/>
  <c r="F107" i="3" s="1"/>
  <c r="D96" i="3"/>
  <c r="D98" i="3" s="1"/>
  <c r="F98" i="3" s="1"/>
  <c r="D107" i="2"/>
  <c r="F107" i="2" s="1"/>
  <c r="D105" i="2"/>
  <c r="F105" i="2" s="1"/>
  <c r="F103" i="2"/>
  <c r="F101" i="2"/>
  <c r="F99" i="2"/>
  <c r="F97" i="2"/>
  <c r="F90" i="2"/>
  <c r="F89" i="2"/>
  <c r="F88" i="2"/>
  <c r="F87" i="2"/>
  <c r="F86" i="2"/>
  <c r="F85" i="2"/>
  <c r="F82" i="2"/>
  <c r="F80" i="2"/>
  <c r="F78" i="2"/>
  <c r="F76" i="2"/>
  <c r="F75" i="2"/>
  <c r="F72" i="2"/>
  <c r="F64" i="2"/>
  <c r="F62" i="2"/>
  <c r="F60" i="2"/>
  <c r="F58" i="2"/>
  <c r="F57" i="2"/>
  <c r="F54" i="2"/>
  <c r="F47" i="2"/>
  <c r="F49" i="2" s="1"/>
  <c r="F120" i="2" s="1"/>
  <c r="F40" i="2"/>
  <c r="F38" i="2"/>
  <c r="F35" i="2"/>
  <c r="D33" i="2"/>
  <c r="F33" i="2" s="1"/>
  <c r="F31" i="2"/>
  <c r="D29" i="2"/>
  <c r="F29" i="2" s="1"/>
  <c r="D27" i="2"/>
  <c r="F27" i="2" s="1"/>
  <c r="D26" i="2"/>
  <c r="F26" i="2" s="1"/>
  <c r="D24" i="2"/>
  <c r="F24" i="2" s="1"/>
  <c r="D23" i="2"/>
  <c r="F23" i="2" s="1"/>
  <c r="F14" i="2"/>
  <c r="F12" i="2"/>
  <c r="D10" i="2"/>
  <c r="F10" i="2" s="1"/>
  <c r="F96" i="3" l="1"/>
  <c r="F100" i="3" s="1"/>
  <c r="F109" i="3" s="1"/>
  <c r="F111" i="3" s="1"/>
  <c r="F6" i="7" s="1"/>
  <c r="F92" i="2"/>
  <c r="F122" i="2" s="1"/>
  <c r="F16" i="2"/>
  <c r="F118" i="2" s="1"/>
  <c r="F66" i="2"/>
  <c r="F121" i="2" s="1"/>
  <c r="F42" i="2"/>
  <c r="F119" i="2" s="1"/>
  <c r="D109" i="2"/>
  <c r="D124" i="1"/>
  <c r="F124" i="1" s="1"/>
  <c r="D118" i="1"/>
  <c r="F118" i="1" s="1"/>
  <c r="F116" i="1"/>
  <c r="F109" i="1"/>
  <c r="F107" i="1"/>
  <c r="F105" i="1"/>
  <c r="F103" i="1"/>
  <c r="F102" i="1"/>
  <c r="F101" i="1"/>
  <c r="F98" i="1"/>
  <c r="F97" i="1"/>
  <c r="F96" i="1"/>
  <c r="F95" i="1"/>
  <c r="F94" i="1"/>
  <c r="F93" i="1"/>
  <c r="F85" i="1"/>
  <c r="D83" i="1"/>
  <c r="F83" i="1" s="1"/>
  <c r="F81" i="1"/>
  <c r="F79" i="1"/>
  <c r="F77" i="1"/>
  <c r="F75" i="1"/>
  <c r="F73" i="1"/>
  <c r="F72" i="1"/>
  <c r="F69" i="1"/>
  <c r="F62" i="1"/>
  <c r="F60" i="1"/>
  <c r="F59" i="1"/>
  <c r="F48" i="1"/>
  <c r="F47" i="1"/>
  <c r="F42" i="1"/>
  <c r="F41" i="1"/>
  <c r="F36" i="1"/>
  <c r="F35" i="1"/>
  <c r="F32" i="1"/>
  <c r="F30" i="1"/>
  <c r="D29" i="1"/>
  <c r="F29" i="1" s="1"/>
  <c r="D28" i="1"/>
  <c r="F28" i="1" s="1"/>
  <c r="D26" i="1"/>
  <c r="F26" i="1" s="1"/>
  <c r="D25" i="1"/>
  <c r="F25" i="1" s="1"/>
  <c r="D16" i="1"/>
  <c r="D128" i="1" s="1"/>
  <c r="F128" i="1" s="1"/>
  <c r="F14" i="1"/>
  <c r="F12" i="1"/>
  <c r="F11" i="1"/>
  <c r="D111" i="2" l="1"/>
  <c r="F111" i="2" s="1"/>
  <c r="F109" i="2"/>
  <c r="D126" i="1"/>
  <c r="F126" i="1" s="1"/>
  <c r="F64" i="1"/>
  <c r="F140" i="1" s="1"/>
  <c r="F111" i="1"/>
  <c r="F142" i="1" s="1"/>
  <c r="F87" i="1"/>
  <c r="F141" i="1" s="1"/>
  <c r="D50" i="1"/>
  <c r="F50" i="1" s="1"/>
  <c r="F52" i="1" s="1"/>
  <c r="F139" i="1" s="1"/>
  <c r="D122" i="1"/>
  <c r="F122" i="1" s="1"/>
  <c r="D130" i="1"/>
  <c r="F16" i="1"/>
  <c r="F18" i="1" s="1"/>
  <c r="F138" i="1" s="1"/>
  <c r="D120" i="1"/>
  <c r="F120" i="1" s="1"/>
  <c r="F113" i="2" l="1"/>
  <c r="F123" i="2" s="1"/>
  <c r="F125" i="2" s="1"/>
  <c r="F5" i="7" s="1"/>
  <c r="F130" i="1"/>
  <c r="D132" i="1"/>
  <c r="F132" i="1" s="1"/>
  <c r="F134" i="1" l="1"/>
  <c r="F143" i="1" s="1"/>
  <c r="F145" i="1" s="1"/>
  <c r="F4" i="7" s="1"/>
  <c r="F9" i="7" s="1"/>
</calcChain>
</file>

<file path=xl/sharedStrings.xml><?xml version="1.0" encoding="utf-8"?>
<sst xmlns="http://schemas.openxmlformats.org/spreadsheetml/2006/main" count="845" uniqueCount="329">
  <si>
    <t>Description of position</t>
  </si>
  <si>
    <t>U.m.</t>
  </si>
  <si>
    <t>quantity</t>
  </si>
  <si>
    <t>Price</t>
  </si>
  <si>
    <t>Total</t>
  </si>
  <si>
    <t>I</t>
  </si>
  <si>
    <t>PRELIMINARY AND GEODETIC WORKS</t>
  </si>
  <si>
    <t>1.</t>
  </si>
  <si>
    <t>MARKING THE ROUTE</t>
  </si>
  <si>
    <t xml:space="preserve"> </t>
  </si>
  <si>
    <t>Before the start of work on the excavation it is necessary to mark the route of the pipeline designed with all the necessary design elements and X, Y and Z coordinates. Data on the geodetic points at that location to be taken from the cadastral register. Setting up of solid points with wooden or metal stakes on axis of revision shafts, at maximum length of up to 30m', if the revision shafts are at the greater distance than 30m', and placing of insurance firm points on 3m to the left or right of the axis of revision shafts or anchors, and setting of wooden pegs at every 2m to ensure straight-line excavation.
The calculation is per m' of designed or executed pipeline route.</t>
  </si>
  <si>
    <t>collector</t>
  </si>
  <si>
    <t>gutter connection</t>
  </si>
  <si>
    <t>2.</t>
  </si>
  <si>
    <t>TRENCHING UNDERGROUND INSTALLATIONS</t>
  </si>
  <si>
    <t>Trenching to determine the exact position of existing installations. Trench every 50m along the route of the newly designed network, or in places of existing underground installations, established on the basis of the information about their position by the relevant institutions. The unit price includes all work on the manual excavation of trenches in depth of 1.0-2.5m and length 3-5m and working with material on securing of the excavation trench.
Measurement and calculation per piece of the trench profile</t>
  </si>
  <si>
    <t>3.</t>
  </si>
  <si>
    <t>DEMOLITION OF ASPHALT PAVEMENT average thickness d = 15 cm</t>
  </si>
  <si>
    <t>Mechanical cutting of the existing asphalt along the trench for pipe laying 20 cm wider than the width of the trench on each side. After cutting, perform mechanical and manual breaking of the asphalt (AB + BNS) to pieces of the average thickness 12 cm with loading and transport to the landfill designated by the supervisory authority or the city dump. The calculation is done per m2 of destroyed asphalt pavement.</t>
  </si>
  <si>
    <r>
      <t>m</t>
    </r>
    <r>
      <rPr>
        <vertAlign val="superscript"/>
        <sz val="11"/>
        <color rgb="FF000000"/>
        <rFont val="Times New Roman1"/>
      </rPr>
      <t>2</t>
    </r>
  </si>
  <si>
    <t>II</t>
  </si>
  <si>
    <t>EARTH WORKS</t>
  </si>
  <si>
    <t>MECHANICAL AND MANUAL EXCAVATION</t>
  </si>
  <si>
    <t>Mechanical and manual excavation of trenches in soil of III category for laying of the pipes, all in accordance with the designed layout and longitudinal profile. The width of the trench is defined by design. The excavated material is deposited on 1.0m from the edge of the trench or loaded on a truck. During the excavations immediately execute complete support of the trench so as to ensure full work safety. The unit price includes excavation and loading. Out of the total amount, 80% of the excavation will be done mechanically and 20% manually. In the zone of crossing with existing installations manual excavation is foreseen.
Calculation per m3 of excavated soil in all according to the profile in the design.</t>
  </si>
  <si>
    <t>Excavation - H &lt;2 m</t>
  </si>
  <si>
    <t>mechanical excavation of 80%</t>
  </si>
  <si>
    <r>
      <t>m</t>
    </r>
    <r>
      <rPr>
        <vertAlign val="superscript"/>
        <sz val="11"/>
        <color rgb="FF000000"/>
        <rFont val="Times New Roman1"/>
      </rPr>
      <t>3</t>
    </r>
  </si>
  <si>
    <t>manual excavation of 20%</t>
  </si>
  <si>
    <t>Excavation - H&gt; 2 m</t>
  </si>
  <si>
    <t>manual excavation of earth for the gutter connection (average depth of the trench 1.10m, the average trench width 0.8m</t>
  </si>
  <si>
    <t>MANUAL EXCAVATION SOIL FOR MANHOLES</t>
  </si>
  <si>
    <t>Manual widening of trench for manholes. Position includes manual excavation pit at 60 cm wider on each side in relation to the manholes plus the width of metal sheeting 2 x 25cm.
The calculation is per m3 of excavated material in a fused state</t>
  </si>
  <si>
    <t>PLANNING OF BOTTOM TRENCH</t>
  </si>
  <si>
    <t>Positions included that needs correction trench (excavation and backfilling) to obtain required fall. Fine planning of the trench bottom according to the given elevations and downs of the project (+/- 1 cm) and subsoil compaction, vibro plate to the required compactness. Compaction must be achieved min is 15Mpa, in the event that at some places can not reach the required compactness, tamping will continue with the addition of sandy-gravel material until the achievement of the required compactness.
The calculation is performed by m2 planned and compressed trench bottom surface.</t>
  </si>
  <si>
    <t>4.</t>
  </si>
  <si>
    <t>5.</t>
  </si>
  <si>
    <t>MECHANICAL AND MANUAL l BACKFILL GRAVEL</t>
  </si>
  <si>
    <t>6.</t>
  </si>
  <si>
    <t>Removal of excess material from the trench</t>
  </si>
  <si>
    <t>This position is included in the loading, transport, unloading and rough planning unloaded  excess material  to the city dump.
The calculation is per m3 of soil were taken in bulk, plus soils coefficient Cr = 1.2.</t>
  </si>
  <si>
    <t>III</t>
  </si>
  <si>
    <t>Supporting of trench with formwork</t>
  </si>
  <si>
    <t>Supporting of  trench for the construction of sewage collection metal casing, the depth of the trench up to 2m over 2m. Support doing duplex for safe work in the trenches. The price includes preparation of the formwork, setting up and dismantling during backfilling the trench. Support is the entire surface of the trench from two sides .
Calculation per m2 is supported by roof surface.</t>
  </si>
  <si>
    <t>Protection trench &lt;2m</t>
  </si>
  <si>
    <t>Protection trench &gt;2m</t>
  </si>
  <si>
    <t>IV</t>
  </si>
  <si>
    <t>CONCRETE WORKS</t>
  </si>
  <si>
    <t>INSTALLATION OF REVISION WINDOW</t>
  </si>
  <si>
    <t>MAKING CONCRETE SURFACE AND GRAVEL TAMPON</t>
  </si>
  <si>
    <t>This position is covered by the supply and removal of all the necessary material and all the accessories and the work necessary to complete the preparation of the required positions including: setting up and dismantling of formwork, preparation, installation and curing MB15 d = 10cm. Layer of concrete evenly carried out on a bed of gravel thickness d = 10cm. layer of concrete to create the projected decline with a flat upper surface.
The calculation is done per unit built concrete layer, that is tampons m3 of gravel.</t>
  </si>
  <si>
    <t>MAKING LOWER PLATE OF REVISION WINDOWS</t>
  </si>
  <si>
    <t>This position is covered by the supply and removal of all required materials including rebar, all the equipment and the work necessary to complete the preparation of the required positions including: setting up and dismantling the necessary skin, straightening, cutting, bending and tying reinforcing bars, preparation and installation of concrete MB30, and more you need to create the required AB RO bottom plate.
The calculation is done per piece lower plate RO implemented.</t>
  </si>
  <si>
    <t>The position is covered by the procurement, collection, creation, installation and curing MB20 to produce ducts with cement mortar plastering ducts in two layers and ironing elsewhere layer to black gloss. The calculation is done per piece making low water channel.</t>
  </si>
  <si>
    <t>TREATMENT OF PASSAGE  THROUGH MANHOLES</t>
  </si>
  <si>
    <t>For the making of revision holle for special attention to the pipes through manhole passages. At the junction between the pipes and the revision stairways set up a rubber ring and sealed by a watertight composition (Aqua stop or the like), 1 = 2 shaft penetration shaft to cascade over 60cm = 3 penetration. The calculation is per piece penetration.</t>
  </si>
  <si>
    <t>MAKING CASCADE OF CONCRETE OF MB 20 ACCORDING TO DETAIL IN THE PROJECT.</t>
  </si>
  <si>
    <t>This position is covered by the supply and removal of all the necessary material and all the accessories and the work necessary to complete the preparation of the required positions including: setting up and dismantling the necessary formwork, preparation, installation and curing MB20 and everything else that is necessary to complete the preparation of the required positions works.
Measurement and calculation of the per m3 of concrete.</t>
  </si>
  <si>
    <t>7.</t>
  </si>
  <si>
    <t>8.</t>
  </si>
  <si>
    <t>MAKING REINFORCES CONCRETE RELIEVING RING</t>
  </si>
  <si>
    <t>This position is covered by the supply and removal of all required materials including rebar, all the equipment and the work necessary to complete the prescribed preparation AB relieving the internal diameter of the ring Ø625mm including: setting up and dismantling the skin, straightening, cutting, bending and tying reinforcing bars, preparation, installation and care concrete MB30, Pre making the releasing ring it is necessary to further control the compaction around the RO.
The calculation is done per share derived releasing the ring.</t>
  </si>
  <si>
    <t>V</t>
  </si>
  <si>
    <t>MONTAGE WORKS</t>
  </si>
  <si>
    <t>MONTAGE OF PVC PIPES</t>
  </si>
  <si>
    <t>PVC S-16 (SDR34) SN8 Ø300mm</t>
  </si>
  <si>
    <t>m'</t>
  </si>
  <si>
    <t>PVC S-16 (SDR34) SN8 Ø200mm</t>
  </si>
  <si>
    <t>PVC S-16 (SDR34) SN8 Ø160mm</t>
  </si>
  <si>
    <t>KGF editorial manhole Ø300mm</t>
  </si>
  <si>
    <t>KGF editorial manhole Ø200mm</t>
  </si>
  <si>
    <t>KGF editorial manhole Ø160mm</t>
  </si>
  <si>
    <t>PVC fittings</t>
  </si>
  <si>
    <t>Supply, load, transport and unloading PVC fittings on a temporary landfill construction sites and assembly according to the manufacturer's instructions. Before installation inspect the appearance and correctness pieces. The unit price position has all the necessary chores materials and labor. The calculation is per piece mounted fitting</t>
  </si>
  <si>
    <t>PVC frog cover Ø300mm</t>
  </si>
  <si>
    <t>KGR reducer Ø110 / 160mm</t>
  </si>
  <si>
    <t>KGB arch 45 ° Ø160mm</t>
  </si>
  <si>
    <t>CAST-IRON RAIN PIPE DRAIN</t>
  </si>
  <si>
    <t>Supply, load and montage cast-iron rain pipe drain  Ø110mm.The calculation is per piece</t>
  </si>
  <si>
    <t>LG manhole covers</t>
  </si>
  <si>
    <t>Supply, transport and installation hard, flat cast-iron manhole covers, Ø625mm, with holes, with the frame, the load of 400kN. LG cover installed on a given corner of the lid. The lid stiffen cement mortar, and concrete pads around 0.30m3 concrete MB20.
The calculation is per piece embedded covers.</t>
  </si>
  <si>
    <t>Creepers</t>
  </si>
  <si>
    <t>Supply, transport and installation of cast iron ladders according to DIN 1211 in the manhole, each 30 cm in height, alternately in two rows at the distance of 20 cm with a hand chisel holes and processing with cement mortar.
The calculation is per piece fitted creepers..</t>
  </si>
  <si>
    <t>VI</t>
  </si>
  <si>
    <t>OTHER WORKS</t>
  </si>
  <si>
    <t>NEW SEWAGE CONNECTION TO THE EXISTING DISPERSION DRAW WELL</t>
  </si>
  <si>
    <t>The position covers all necessary chisel existing disperision draw well retractable sewage pipes and treatment of the compound in order to ensure the water resistance of the same with the procurement of necessary materials and driveway.
Measurement and calculation is performed by one fully-built connectors</t>
  </si>
  <si>
    <t>RINSE SEWAGE</t>
  </si>
  <si>
    <t>HYDRAULIC TEST</t>
  </si>
  <si>
    <t>Upon completion of the installation of individual stocks of pipeline most 100m ', perform their examination and revision silage for the waterproofing, with the obligatory presence of the Supervisory Authority, and all in accordance with the terms of the utility and the applicable regulations for this type of work (water column hydrostatic pressure). All possible rectify any faults before backfilling the trench.
The calculation is per m 'made the route of the pipeline.</t>
  </si>
  <si>
    <t>SECURITY OF SITE</t>
  </si>
  <si>
    <t>The positioning of protective fence around the trench and tape alerts.
Calculation per meter.</t>
  </si>
  <si>
    <t>RECORDING OF BUILT STATUS FOR CADASTRE</t>
  </si>
  <si>
    <t>MAKING AS BUILT PROJECT</t>
  </si>
  <si>
    <t>Upon receiving the information on the completion of the pipeline (geodetic survey of built status ) recorded the condition of the situation and draw longitudinal profile with other necessary information such as the details. Study drawn up in 6 copies, which will be signed by the contractor and supervision, and submit it to the Investor .
Calculation per m carried pipeline route.</t>
  </si>
  <si>
    <t>BRINGING CURRENT ASPHALT DRIVEWAY TO ORIGINAL CONDITION</t>
  </si>
  <si>
    <t>After backfilling and compacting the trench to the required compaction restoring pavement to its original condition, the thicknesses and layers of pavement.
The calculation is done per m2 asphalt surface.</t>
  </si>
  <si>
    <t>UNFORESEEN WORKS</t>
  </si>
  <si>
    <t>This position includes the performance of small works that are not included in the main project because they could not be predicted due to incomplete data from the route of the pipeline and necessary to carry out during the construction works smooth functioning of the working process on the development of the pipeline ( removing traffic signs, advertisements that located on the route, white for underground installations for gas, telecommunication, electricity and other similar obstacles).
The calculation is per m 'derived route.</t>
  </si>
  <si>
    <t>9</t>
  </si>
  <si>
    <t>FINISHING WORK ON SITE</t>
  </si>
  <si>
    <t>This position includes cleaning, refilling materials, supplying construction sites in a regulated state, sheltering from the site operational base, canopy, storage of materials, equipment, surplus materials from landfills, machinery, eliminating minor objections and willingness site for technical acceptance.
Calculation per m 'derived route.</t>
  </si>
  <si>
    <t>Bill of Quantities-Atmospheric sewerage</t>
  </si>
  <si>
    <t>m¹</t>
  </si>
  <si>
    <t>pcs.</t>
  </si>
  <si>
    <t>TOTAL PRELIMINARY AND GEODETIC WORKS:</t>
  </si>
  <si>
    <t xml:space="preserve">This position is included in the planning and spreading sand for formation level with accuracy +/- 1cm all in accordance with the projected elevations and slopes. The thickness of the formation level is d = 10 cm. After completion of the planning and conduct the examination of the formation level jamming capacity. Capacity of the formation level should be at least 95% of the maximum compaction under standard laboratory "Proctor" -ovom procedure or via compression modulus Me&gt; 1.5kN / cm2. </t>
  </si>
  <si>
    <t xml:space="preserve">Backfill the trench with sand around and above the pipes is carried out to a height of 30 cm from the top of the pipe, the layers of 10-20cm with simultaneous compacting and wetting. Upon completion backfill carry out testing capacity. Below roads compaction fill should be at 100% of the maximum under standard laboratory compaction "Proctor" -this procedure or via compression modulus Me = 2.5kN / cm2. </t>
  </si>
  <si>
    <t>Below pedestrian and bicycle paths, parking, filling capacity should amount to 98% of the maximum under standard laboratory compaction "Proctor" -this procedure or through a compression modulus Me = 2.0kN / cm2.
The calculation is done per m3 of material embedded in a compacted state</t>
  </si>
  <si>
    <t xml:space="preserve"> Below pedestrian and bicycle paths, parking lots, filling capacity should amount to 98% of the maximum under standard laboratory compaction "Proctor" -this procedure or through a compression modulus Me = 2.0kN / cm2.
The calculation is done per m3 of material embedded in a compacted state.</t>
  </si>
  <si>
    <t xml:space="preserve">Filling these and backfill test plackets done in layers with compaction of materials and at the same time removing the supporting of the trench, wherein the thickness of the layer compaction must match the type of material and applied machine for compaction. </t>
  </si>
  <si>
    <t>Backfill performed to the lower corners of the placenta road, ie cycling and walking paths, parking. The compaction performed to project the required density, a check is carried out for each layer of the spacing between two adjacent manholes sewage. Below the roads fill compaction should be at 100% of the maximum under the standard laboratory compaction "Proctor" -this procedure or through module compressibility Me = 2.5kN / cm2.</t>
  </si>
  <si>
    <t>TOTAL EARTH WORKS:</t>
  </si>
  <si>
    <t>CARPENTRY WORKS</t>
  </si>
  <si>
    <t>TOTAL CARPENTRY WORKS:</t>
  </si>
  <si>
    <t>This position is included supplying, transportation and unloading woterproof prefabricated rings AB (h = 0.25m, 0.5m, 1.0m, cone h = 0.6m) Ø1000mm, of the concrete MB40 and minimum wall thickness d = 12cm, storage, delivery of an additional along the route materials and accessories for the required installation and connection of AB rings, all work on the installation of RO with the opening hole on the side, processing passes through the RO to be watertight, treatment of compounds of prefabricated elements RO spec. cement mortar or other material so as to obtain water resistance.
The calculation is done by m' performed an inspection window.</t>
  </si>
  <si>
    <t>MAKING LOW WATER CHANNEL</t>
  </si>
  <si>
    <t>PENETRATION OF REVISION  ENTRANCE</t>
  </si>
  <si>
    <t>Execute a waterproofing penetration revision entrance in three coats penetrators, or policema saga coating. After this coating R. O. must be waterproof.
Calculation per m2 coated R. S</t>
  </si>
  <si>
    <t>TOTAL CONCRETE WORKS:</t>
  </si>
  <si>
    <t>Supplying, load, transport and unloading of PVC pipes for temporary landfill construction sites - local transport to the route, set up along the trench and installation of pipes according to the manufacturer's instructions. Before taking to review the layout is correct, pipes and pass to the projected level after. The unit price position has all the necessary small material and labor including the necessary cuts.
The calculation is per m' mounted pipeline</t>
  </si>
  <si>
    <t>TOTAL MONTAGE WORKS:</t>
  </si>
  <si>
    <t>Rinse Drainage online tests with hydraulic manually remove all types of materials that entered the pipeline during the flushing of the pipeline installation with high-pressure tanks (acterised) and slurry pump out the water from pipeline.
The calculation is per m' of instruction pipeline route.</t>
  </si>
  <si>
    <t>In the course of and after the completion of the pipeline installation contractor is obliged to carry out surveying built drawings and all amendments designed sheet is transferred to the situation and the corresponding longitudinal profile and details.
Calculation per m' of executed work.</t>
  </si>
  <si>
    <t>This position includes the performance of small works that are not included in the main project because they could not be predicted due to incomplete data from the route of the pipeline and necessary to carry out during the construction works smooth functioning of the working process on the development of the pipeline ( removing traffic signs, advertisements that located on the route, white for underground installations for gas, telecommunication, electricity and other similar obstacles).
The calculation is per m' derived route.</t>
  </si>
  <si>
    <t>This position includes cleaning, refilling materials, supplying construction sites in a regulated state, sheltering from the site operational base, canopy, storage of materials, equipment, surplus materials from landfills, machinery, eliminating minor objections and willingness site for technical acceptance.
Calculation per m' derived route.</t>
  </si>
  <si>
    <t>TOTAL OTHER WORKS:</t>
  </si>
  <si>
    <t>TOTAL ATMOSPHERIC SEWERAGE</t>
  </si>
  <si>
    <t>Trenching determines the exact position of existing installations. Trenches work every 50m along the route of the newly designed water supply network, or in places of existing underground installations, established on the basis of the information about their position by the relevant institutions. The unit price includes all work on the manual excavation trench depth of 1.0-2.5m and length 3-5m and working with material on securing the excavation trench.
Measurement and calculation of the per piece of trenching profile</t>
  </si>
  <si>
    <t>Position includes mutual mechanical cutting of the existing asphalt along the trench for pipe laying and 20 cm wider than the width of the trench on each side. After cutting to perform automatic and manual breaking the asphalt (AB + BNS) to pieces the average thickness d = 12 cm with loading and transport to the landfill designated by the supervisory authority or the city dump. The calculation is done per m2 of destroyed asphalt pavement.</t>
  </si>
  <si>
    <r>
      <t>m</t>
    </r>
    <r>
      <rPr>
        <vertAlign val="superscript"/>
        <sz val="11"/>
        <color theme="1"/>
        <rFont val="Times New Roman1"/>
      </rPr>
      <t>2</t>
    </r>
  </si>
  <si>
    <t>Mechanical and manual excavation trench in soil III categories for taking pipes, all in accordance with the projected situation and longitudinal profile. The width of the trench is defined bill of works. The excavated material is deposited on 1.0m from the edge of the trench or loading a truck. During the excavations immediately execute and overall support elements of the trench so as to ensure full safety of the tunnel. the unit price positions are included excavation and shipping. Out of the total amount of 80% of the excavation will be done mechanically and 20% manually. In the zone marked crossing with existing installations foreseen manual excavation.
Calculation per m3 of excavated soil in all, according to the profile of the project.</t>
  </si>
  <si>
    <r>
      <t>m</t>
    </r>
    <r>
      <rPr>
        <vertAlign val="superscript"/>
        <sz val="11"/>
        <color theme="1"/>
        <rFont val="Arial"/>
        <family val="2"/>
      </rPr>
      <t>3</t>
    </r>
  </si>
  <si>
    <r>
      <t>m</t>
    </r>
    <r>
      <rPr>
        <vertAlign val="superscript"/>
        <sz val="11"/>
        <color theme="1"/>
        <rFont val="Times New Roman1"/>
      </rPr>
      <t>3</t>
    </r>
  </si>
  <si>
    <t>MANUAL EXCAVATION SOIL FOR WATER COLLECTOR WELL</t>
  </si>
  <si>
    <t>Manual expansion trench for depressed wells. Position includes manual excavation pit at 60 cm wider on each side than the width plus the well cubical metal sheeting, 2 x 25cm.
The calculation is per m3 of excavated material in a fused state.</t>
  </si>
  <si>
    <t>Supply, transport and installation of granulated gravel fractions 20-40mm.</t>
  </si>
  <si>
    <t>MECHANIC AND MANUAL  BACKFILL WITH  DREDGED MATERIALS</t>
  </si>
  <si>
    <t>MONTAGE OF WATER COLLECTOR WELL</t>
  </si>
  <si>
    <t>TREATMENT OF PASSAGE THROUGH WELL</t>
  </si>
  <si>
    <t>For themaking of the water collector well  special attention to the passages through the tube wells. At the junction between the drain pipes and water collector wells  a small rubber ring and sealed by a watertight composition (Aqua stop or the like). The calculation is per piece penetration.</t>
  </si>
  <si>
    <t>MONTAGE OF DRAINAGE  PIPES RE 80</t>
  </si>
  <si>
    <t>Supply, transport and installation of drainage pipes PE 80s.
The calculation is per m 'mounted pipeline.</t>
  </si>
  <si>
    <t>PE 80 drainage pipe Ø 110 mm perforated by 360 degrees</t>
  </si>
  <si>
    <t>MONTAGE RE PIPES</t>
  </si>
  <si>
    <t>Supplying, transport and installation of HDPE polyethylene pipes SDR 17 (S8) NP10 bar.</t>
  </si>
  <si>
    <t>KGF editorial manhole Ø110mm</t>
  </si>
  <si>
    <t>CREEPERS</t>
  </si>
  <si>
    <t>PUMPING AGGREGATE</t>
  </si>
  <si>
    <t>Drainage, submersible pump Lowara DOMO 7VX. The characteristics of the pump:  pump capacity-Qnom = 2.85 l / s;      Voltage-Hnom = 4.51 m;                        number of rotation n = 2900 r / min; Dimensions of flow Rp 1 ½ "                Casing and impeller are made of cast iron and the stainless steel shaft. The pump in monobloc execution associated with an electric motor.                                               The characteristics of electric motors: Output forces at work within 0.55 kW; frequency-50 Hz;
Labor Effort -230 V,
degree of protection IP-X8;-speed 2,880 o / min
Number of poles 1-ph;
Nominal current 3.91-A;F
DM switch, adequate electricity, to protect the pump from overload.
The calculation is done per piece built-in pump</t>
  </si>
  <si>
    <t>Fittings</t>
  </si>
  <si>
    <t>Supply, load, transport and unloading  the cast-iron fittings on a temporary landfill construction sites and assembly according to the manufacturer's instructions. Before installation inspect the appearance and correctness pieces. The calculation is per piece mounted fitting</t>
  </si>
  <si>
    <t>FF piece DN50/1000</t>
  </si>
  <si>
    <t>Ff piece DN50/300</t>
  </si>
  <si>
    <t>Q arch with flange 90 ° DN 50</t>
  </si>
  <si>
    <t>Filler DN 50 with flange Ø63x3,8mm</t>
  </si>
  <si>
    <r>
      <t xml:space="preserve">N piece </t>
    </r>
    <r>
      <rPr>
        <sz val="11"/>
        <color rgb="FF000000"/>
        <rFont val="Times New Roman1"/>
      </rPr>
      <t>DN50</t>
    </r>
  </si>
  <si>
    <t>Frog cover DN50</t>
  </si>
  <si>
    <t>OTHER WORK</t>
  </si>
  <si>
    <t>PROTECTION DRAINAGE FILTER</t>
  </si>
  <si>
    <t>Supply, transport and installation of geotextile 300 gr / m2. When installing geotextiles based compounds leave the switch. Temporary anchorage is carried out in an excavated trench using wedges or hanging on the bulkhead at the distance of 1.0 m. When working to comply with the technical requirements for this type of work. Area billing increased by 5% compared to the calculated due to switching (151.57h3.6) h1.05 = 572.94 m2. When working to comply with the technical requirements for this type of work. Calculation per m2 is set geotextiles.</t>
  </si>
  <si>
    <t>Groundwater lowering</t>
  </si>
  <si>
    <t>7</t>
  </si>
  <si>
    <t>Item No.</t>
  </si>
  <si>
    <t>Manual excavation trench for making the discharge pipe from the well to the audit revision entrances.</t>
  </si>
  <si>
    <t>SUPPLYING, TRANSPORT AND INSTALLATION GRANULES GRAVEL IN DRAINAGE TRENCH</t>
  </si>
  <si>
    <t xml:space="preserve">Filling these and backfill test plackets done in layers with compaction of materials and at the same time removing the supporting of the trench, wherein the thickness of the layer compaction must match the type of material and applied machine for compaction. Backfill performed to the lower corners of the formation level road, ie cycling and walking paths, parking. the compaction performed to project the required density, a check is carried out for each layer of the spacing between two adjacent manholes sewage. </t>
  </si>
  <si>
    <t>Below the roads fill compaction should be at 100% of the maximum under the standard laboratory compaction "Proctor" -this procedure or through module compressibility Me = 2.5kN / cm2. Below pedestrian and bicycle paths, parking lots, filling capacity should amount to 98% of the maximum under standard laboratory compaction "Proctor" -this procedure or through a compression modulus Me = 2.0kN / cm2.
The calculation is done per m3 of material embedded in a compacted state.</t>
  </si>
  <si>
    <t>This position is included supplying, transportation and unloading of prefabricated AB rings (h = 0.25m, 0.5m, 1.0m, cone h = 0.6m) Ø1000mm, of the concrete MB40 and minimum wall thickness d = 12cm, storage, delivery of additional materials along the route and accessories for prescribed installation and connection of AB rings, all work on the installation of wells with opening holes on the side, passes through the treatment well and treating the compounds of prefabricated elements.
The calculation is done by m' performed an inspection window.</t>
  </si>
  <si>
    <t>MAKING OF REINFORCED CONCRETE RELIEVE RING</t>
  </si>
  <si>
    <t>This position is covered by the supply and removal of all required materials including rebar, all the equipment and the work necessary to complete the prescribed preparation AB relieving the internal diameter of the ring Ø625mm including: setting up and dismantling the skin, straightening, cutting, bending and tying reinforcing bars, preparation, installation and care concrete MB30, Pre making the releasing ring it is necessary to further control the compaction around the RO.
The calculation is done per piece of executed releave ring.</t>
  </si>
  <si>
    <t>Eventual underground, atmosphere water or other origin draw from generation technology proposed by the contractor based on its own technical equipment. It is necessary to ensure that the pipes are laid only in dry trench. Position is included in all work, materials, transport, equipment and all  belonging costs at pumping water out of the trench and distribution to recipient .Calculation per m' of trench.</t>
  </si>
  <si>
    <t>This position includes the performance of small works that are not included in the main project because they could not be predicted due to incomplete data from the route of the pipeline and necessary to carry out during the construction works smooth functioning of the working process on the development of the pipeline ( removing traffic signs, advertisements that located on the route, white for underground installations for gas, telecommunication, electricity and other similar obstacles).
The calculation is per m' of executed route.</t>
  </si>
  <si>
    <t>TOTAL OTHER WORK:</t>
  </si>
  <si>
    <t>TOTAL DRAINAGE</t>
  </si>
  <si>
    <t>Manual excavation of trench for laying pipes in according to the projected situation and longitudinal profile. The width of the trench is defined bill of works. The excavated material is deposited on 1.0 m from the edge of the trench or loading a truck. During the excavations carried out immediately and the entire trench support elements so to ensure complete safety of the tunnel. the unit price positions are included excavation and shipping. Out of the total amount of 80% of the excavation will be done mechanically and 20% manually. in the zone marked crossing with existing installations is scheduled for manual excavation.
Calculation per m3 of excavated soil in all, according to the profile of the project.</t>
  </si>
  <si>
    <r>
      <t>m</t>
    </r>
    <r>
      <rPr>
        <vertAlign val="superscript"/>
        <sz val="11"/>
        <color theme="1"/>
        <rFont val="Arial"/>
        <family val="2"/>
      </rPr>
      <t>2</t>
    </r>
  </si>
  <si>
    <r>
      <t>m</t>
    </r>
    <r>
      <rPr>
        <vertAlign val="superscript"/>
        <sz val="11"/>
        <color theme="1"/>
        <rFont val="Times New Roman"/>
        <family val="1"/>
      </rPr>
      <t>3</t>
    </r>
  </si>
  <si>
    <t>OPENING AND TREATMENT OF PASSAGE THROUGH THE WELL</t>
  </si>
  <si>
    <t>Position included demolition of the existing despersion well, retractable price derived through holes through the walls of the existing despersion well of AB, for pipe diameter Ø300mm and Ø160mm and processing of tube wells to the wall, with the procurement of necessary materials and driveway. At the junction between the pipes and wells water collector well set a rubber ring and sealed by a watertight composition (Aqua stop or the like). The calculation is per piece penetration.</t>
  </si>
  <si>
    <t>Supply, transport and installation of HDPE polyethylene pipes SDR 17 (S8) NP10 bar.</t>
  </si>
  <si>
    <t>Pumping Aggregate</t>
  </si>
  <si>
    <t>Well pump  Xylem brand Lowara
 Vogel 8125
2 / 2B-L6W SD Pump characteristics:
 The capacity of the pump-Qnom = 43.5 l / s; Voltage-Hnom = 8 m; n = number of rotation 2900 r / min; Dimensions thrust Rp 5 '' diameter pumps working round ø132 mm. Pump in monobloc execution associated with an electric motor. Characteristics of electric motors: Output forces at work within 11 Labor Effort-400 V; Protection degree IP 68; Speed-o 2.855 / min; Number of poles 3-ph; Nominal current 3.91-A; F DM switch, adequate electricity, to protect the pump from overload. The calculation is done per piece in pump</t>
  </si>
  <si>
    <t>The support pressure pipeline</t>
  </si>
  <si>
    <t>well head</t>
  </si>
  <si>
    <t>Supporting clout pressure pipeline</t>
  </si>
  <si>
    <t>CAST-IRON FITTING</t>
  </si>
  <si>
    <t>Non-refundable vent pipe DN150</t>
  </si>
  <si>
    <t>Butterfly valve DN150</t>
  </si>
  <si>
    <r>
      <t xml:space="preserve">RE bushing </t>
    </r>
    <r>
      <rPr>
        <sz val="12"/>
        <color rgb="FF000000"/>
        <rFont val="Arial"/>
        <family val="2"/>
      </rPr>
      <t>Ø</t>
    </r>
    <r>
      <rPr>
        <sz val="11"/>
        <color rgb="FF000000"/>
        <rFont val="Times New Roman"/>
        <family val="1"/>
      </rPr>
      <t>160 with flanges</t>
    </r>
  </si>
  <si>
    <t>Q piece DN 150</t>
  </si>
  <si>
    <t>FF piece DN 150/500</t>
  </si>
  <si>
    <t>FF piece DN 150/700</t>
  </si>
  <si>
    <t>FF piece DN 150/900</t>
  </si>
  <si>
    <t>FF piece DN 150/1000</t>
  </si>
  <si>
    <t>FFR piece  DN125/DN150</t>
  </si>
  <si>
    <t>T piece  DN150</t>
  </si>
  <si>
    <t>REMOVAL OF EXISTING PLATFORM</t>
  </si>
  <si>
    <t>Position included cutting and removal of the existing platform of sheet thickness 5mm, cutting and removal of the substructure of the HOP profile dimensions 40/20 / 2mm. The calculation is done arbitrarily.</t>
  </si>
  <si>
    <t>6</t>
  </si>
  <si>
    <t>CONSTRUCTION OF STEEL PLATFORM</t>
  </si>
  <si>
    <t>Position is included in the construction of a new platform modeled on the existing one, with  necessary chiselling AB constructions of wells for the installation of steel supporting constraint forces HOP 40/20 / 2mm, on which are placed steel plates 5mm thick with anticipated inspection lid in place atmospheric sewage outfall into the well .</t>
  </si>
  <si>
    <t>Steel under construction in HOP 40/20/2 mm</t>
  </si>
  <si>
    <t>kg</t>
  </si>
  <si>
    <t>Front plate thickness 5mm</t>
  </si>
  <si>
    <t>MANUAL EXCAVATION SOIL FOR MOLTEN BUILDING</t>
  </si>
  <si>
    <t>The position is covered by manual excavation of land for the construction of molten  building on the exit pressure pipe in  according to the projected situation and longitudinal profile. Excavated material is dumped at 1.0m from the edge of the trench or loading a truck. . The unit price positions are included excavation and loading. Calculation per m3 of excavated soil in all, according to the profile of the project.</t>
  </si>
  <si>
    <t>MAKING MOLTEN BUILDING OF AB CONCRETE</t>
  </si>
  <si>
    <t>Position covers procurement and disposal of all necessary material and all the accessories and the work necessary to complete the preparation of the required positions including: setting up and dismantling the necessary formwork, straightening, cutting, bending and tying reinforcing bars, preparation, installation and care of waterproof concrete MB40 thickness d = 10 cm, all in accordance with the Design detail. The calculation is done per m3 AB walls made of rectangular manhole.</t>
  </si>
  <si>
    <t>MONTAGE OF FITTING IN MOLTEN BUILDING</t>
  </si>
  <si>
    <t>Supply, transport and installation of cast iron fittings command. Position it includes all labor and materials necessary prescribed for making these papers. The calculation is done by the built-piece fitting.</t>
  </si>
  <si>
    <t>Rinse Drainage online tests with hydraulic manually remove all types of materials that entered the pipeline during the flushing of the pipeline installation with high-pressure tanks (acterised) and slurry pump out the water from pipeline.
The calculation is per m 'of instruction pipeline route.</t>
  </si>
  <si>
    <t>Bill of Quantities-Pressure line to the stream</t>
  </si>
  <si>
    <t>Bill of Quantities-Drainage system</t>
  </si>
  <si>
    <t>MONTAGE PE PIPES</t>
  </si>
  <si>
    <t>Lump.</t>
  </si>
  <si>
    <t>WORKS ON OUTFLOW CONSTRUCTION</t>
  </si>
  <si>
    <t>TOTAL WORKS ON OUTFLOW CONSTRUCTION:</t>
  </si>
  <si>
    <t>In the course of and after the completion of the pipeline installation contractor is obliged to carry out surveying built drawings and all amendments designed sheet is transferred to the situation and the corresponding longitudinal profile and details.
Calculation per m'of executed work.</t>
  </si>
  <si>
    <t>TOTAL PRESSURE LINE TO THE STREAM</t>
  </si>
  <si>
    <t>Demolition and dismantling</t>
  </si>
  <si>
    <t>Demolition of the channel walls of reinforced concrete.Demolition should be carried out carefully. The price includes and cutting fittings and etc. A rubble should be brought, loaded on a truck and taken to a landfill to 15 km, at the option of investors.
Calculation per m3 of demolished concrete.</t>
  </si>
  <si>
    <t>Demolition of the brick walls that serve as protection of the existing HI basement walls. Brick should be cleaned and agree on the construction site landfill. A rubble should be brought, loaded on a truck and taken to a landfill to 15 km, at the option of investors. The price includes the extra scaffolding.
Calculation per m2 demolished sutured</t>
  </si>
  <si>
    <t>Removal of treatment (mortar, stone etc.), with plinths and walls. Burglarize mortar and clamps clean joints to a depth of 2 cm. The surfaces of the bricks cleaned with steel brushes and wash the walls with water. A rubblr should be brought, loaded on a truck and taken to a landfill to 15 km, at the option of investors.
Calculation per m2 burglarized plinth</t>
  </si>
  <si>
    <t>Dismantling the existing rain pipe drain (or PVC knee). ,  A rubblr should be brought,  loaded on a truck and taken to a landfill to 15 km, at the option of investors.
Calculation per piece dismantled rain pipe drain.</t>
  </si>
  <si>
    <t>Careful removal and installation of gutter half verticals, window sills, pipes, etc. To the smooth execution of works on processing plinth. Dismantled material disposed at a place determined by the investor. After working on the same material installed in its original position. The price includes all materials and labor required for complete execution of the position.
The calculation of the lump</t>
  </si>
  <si>
    <t>Total of demolition and dismantling:</t>
  </si>
  <si>
    <t>Earth works</t>
  </si>
  <si>
    <t>Making the lawn along the main entry on the site where the destroyed. Through fine-planned field to perform sowing grass mixture:
- Festuca rubra 40%
- Festuca ovina 30%
- Poa pratensis 20%
- Trifolium repens 10%
Sowing grass seed executed straight from the two cross directions and at quiet weather without precipitation and wind. On completion of sowing seeds embedded in the ground with iron hedgehog and then a roller to roll and carry out intensive watering to the full emergence of grass. Watering continue daily until the surrender papers.
Calculation per m2 area sown.</t>
  </si>
  <si>
    <t>Mechanical excavation of earth material of III category in naturally moist soil to support placement site to avoid the possibility of collapse. Participation manual excavation ranges from 20-40%. The excavated soil is stored in the temporary landfill which is located on a site in order to use them when filling. In cost of inputs and support work.
Calculation per m3 of excavated soil.</t>
  </si>
  <si>
    <t xml:space="preserve">Filling the earth from the excavation. Earth backfilled in layers of 20 cm,wet with water, and stick to compaction MS = 20 MPa. For the filling use the land deposited during excavation.
Calculation per m3 of filled earth </t>
  </si>
  <si>
    <t>Masonry works</t>
  </si>
  <si>
    <t>Plastering of Plinth with cement mortar ratio 1: 3 in two layers over the wire netting. Before plastering mechanical anchoring wire netting over the PVC waterproofing. Anchoring carried out alternately in two rows-since the mid plinth to the '' up ''. Places where the insulation is punctured close elastic waterproof putty. Over wire netting apply grout. The first layer, grunt, working with cement mortar, scale 1: 4 thickness up to 2 cm of sieved gravel, "unit" and cement. Mortar continuously mixed to cement milk is not isolated. The plaster applied over substrates and cut for better acceptance of the second layer. The second layer, scale 1: 4 to get fine and clean sand without impurities silt and organic matter. Parget with wetting and ironing small scrapers. The plastered surface must be flat, without making the waves, and the edges sharp and flat. Malter wet to prevent rapid drying and "burn-out".
Calculation per m2 plastered plinth.</t>
  </si>
  <si>
    <t>Total of Masonry works</t>
  </si>
  <si>
    <t>Concrete works</t>
  </si>
  <si>
    <t>Development of the pavement easily reinforced concrete thickness of 10 cm, a width of 1 m, the brand MB 20. Sidewalk reinforced in the lower region with the Q131 and concreted. The upper surface of the track process" mop "to remain rough concrete and nurtured. For every 1.5 m leave the dilation width of 1 cm. Dilatation meet bituminous resin. The price includes the formwork, reinforcement, production and filling dilatation.
Calculation per m2 which is made sidewalks.</t>
  </si>
  <si>
    <t>INSULATION WORKS</t>
  </si>
  <si>
    <t>Supply of material and construction of waterproofing along the walls of the basement by the following layers:
* GEOTEXTILE Gr.-2 500 mm
* SIKA PLAN 14,6-1x2 mm (or equiv.)
* GEOTEXTILES 500 gr.
* HDPE dimpled sheet 1-mm
Working in accordance with instructions of the manufacturer of material over dry substrates. The price includes the scaffold, and all preparations.
Calculation per m2 fully executed item.</t>
  </si>
  <si>
    <t>Supply of material and construction of waterproofing along the walls of the basement by the following layers:
* GEOTEXTILE Gr.-2 500 mm
* Sika PLAN 14,6-1x2 mm (or equiv.)
Working in accordance with instructions of the manufacturer of material over dry substrates. The price includes the scaffold, and all preparations.
Calculation per m2 fully executed item</t>
  </si>
  <si>
    <t>Supply and setting up the basement walls insulating plate, Stirodur 2800 C BASF, 3 cm thick, from extruded polystyrene foam, weight 30 kg / m3. In the basement level, below ground, the panels installed without drilling HI (welding). Stirodur in level plinths anchoring in  wall and treated with two layers of construction glue between which there is fiberglass mesh, it included in the price.
Calculation per m2 set panel.</t>
  </si>
  <si>
    <t>METAL WORKS</t>
  </si>
  <si>
    <t>Production and installation of the flume pipe plastic-coated sheet, with a full width (RHQ) to 60 cm, cross-section 14x14 cm, thickness 0.80 mm. Some parts flume pipe sneak into each other a minimum of 50 mm and glue putty. Plastic-coated clamps with brackets set at a distance of 200 cm. Over the clamp to place a plastic trim strip. the pipes must be removed from the wall at least 20 mm. End pipes in a down boot.
Calculation per m1 built-in gutters.</t>
  </si>
  <si>
    <t>Supply and installation of metal drain-rain pipe drain. Drainpipe drain connected to guttering vertical and pipe storm sewer to allow drainage of rainwater from the roof and cleaning the rain pipe drain. The price includes and all labor and materials complete enforcement positions.
Calculation per piece of embedded rain pipe drain.</t>
  </si>
  <si>
    <t>FACADE WORKS</t>
  </si>
  <si>
    <t>Supply of materials and processing plinth" "Culir-cloak" "modeled on the existing texture. Apply foundation and surface treated according to the manufacturer's instructions. The price includes all the material and past papers.
Calculation per m2 fully executed item.</t>
  </si>
  <si>
    <t>BILL OF QUANTITITES - LANDSCAPING</t>
  </si>
  <si>
    <t>1. SURGERY BUILDING</t>
  </si>
  <si>
    <r>
      <t>Demolition of concrete sidewalks around the building. Demolition should be performed with hand  or mechanical way. A r</t>
    </r>
    <r>
      <rPr>
        <sz val="12"/>
        <color indexed="8"/>
        <rFont val="Times New Roman"/>
        <family val="1"/>
      </rPr>
      <t>ubble</t>
    </r>
    <r>
      <rPr>
        <sz val="11"/>
        <color rgb="FF000000"/>
        <rFont val="Times New Roman"/>
        <family val="1"/>
      </rPr>
      <t xml:space="preserve"> should be brought, loaded on a truck and taken to a landfill to 15 km, at the option of investors.
Calculation per m3 of demolished concrete</t>
    </r>
  </si>
  <si>
    <r>
      <t>Demolition of concrete sidewalks around the building. Demolition should be performed with hand  or mechanical way. A r</t>
    </r>
    <r>
      <rPr>
        <sz val="11"/>
        <color indexed="8"/>
        <rFont val="Times New Roman"/>
        <family val="1"/>
      </rPr>
      <t>ubble</t>
    </r>
    <r>
      <rPr>
        <sz val="11"/>
        <color rgb="FF000000"/>
        <rFont val="Times New Roman"/>
        <family val="1"/>
      </rPr>
      <t xml:space="preserve"> should be brought, loaded on a truck and taken to a landfill to 15 km, at the option of investors.
Calculation per m3 of demolished concrete</t>
    </r>
  </si>
  <si>
    <t>Demolition of the brick walls that serve as protection of the existing HI basement walls. Brick should be cleaned and packed on the construction site landfill. A rubble should be brought, loaded on a truck and taken to a landfill to 15 km, at the option of investors. The price includes the extra scaffolding.
Calculation per m2 of demolished surface</t>
  </si>
  <si>
    <t>Removal of treatment (mortar, stone etc.), with plinths and walls. Burglarize mortar and clamps clean joints to a depth of 2 cm. The surfaces of the bricks cleaned with steel brushes and wash the walls with water. A rubblr should be brought, loaded on a truck and taken to a landfill to 15 km, at the option of investors.
Calculation per m2 of knocked-off plinth</t>
  </si>
  <si>
    <t xml:space="preserve">Purchasing and planting roses. At the location where they had previously been, dig pits square shape of dimensions 0,40x0,40 m. Carry out planting roses by adding fertilizer 3-5 kg for each seedling. After planting the land well watered. The price includes and all material and preliminary work necessary to complete the execution of the position.
Calculation per piece of planted rose. </t>
  </si>
  <si>
    <t>Total of Concrete works</t>
  </si>
  <si>
    <t>Total of Insulation works</t>
  </si>
  <si>
    <t>Total of Metal works</t>
  </si>
  <si>
    <t>Total of Facade works</t>
  </si>
  <si>
    <t>SUMMARY SURGERY</t>
  </si>
  <si>
    <t>DEMOLITION AND DISMANTLING</t>
  </si>
  <si>
    <t>1.I</t>
  </si>
  <si>
    <t>1.II</t>
  </si>
  <si>
    <t>1.III</t>
  </si>
  <si>
    <t>1.IV</t>
  </si>
  <si>
    <t>1.V</t>
  </si>
  <si>
    <t>1.VI</t>
  </si>
  <si>
    <t>1.VII</t>
  </si>
  <si>
    <t>Removal of the plaster from the walls of the basement.Removal mortar and cramp clean joints to a depth of 2 cm. Brick surfaces cleaned with steel brushes and wash the walls with water. A rubblr should be brought, loaded on a truck and taken to a landfill to 15 km, at the option of investors.
Calculation per m2 burglarized plinth</t>
  </si>
  <si>
    <t>Careful dismantling the protective grate of  window manholes. Remove the grate basement with frame and take on the remote dump up to 15 km, at the option of investors.
Calculation per piece dismantled the grid.</t>
  </si>
  <si>
    <t xml:space="preserve">Careful removal and installation of half the vertical gutter, pipes, etc. To the smooth execution of works on processing plinth. Demolation material disposed at a place determined by the investor. After working on the same material installed in its original position. The price includes all materials and labor required for the complete execution positions.
The calculation of the lump. </t>
  </si>
  <si>
    <t>Plastering of brick walls with lime mortar in two layers. Before plastering wall surfaces cleaned and sprayed milk. The first layer, grunt, working with lime mortar of sifted gravel," units ". Moisten the substrate, apply the first coat of plaster and burn it. The second layer put fine and clean sand without impurities silt and organic matter and applied over the first layer. Parget with wetting and ironing small scrapers. the plastered surface must be flat, without making the waves, and the edges are sharp and true. Malter wet to prevent the rapid drying and "burn-out". the price includes the extra scaffolding.
Calculation per m2 of plastered surfaces.</t>
  </si>
  <si>
    <t xml:space="preserve">Development AB external staircase and window manholes brand MB 30. Development of formwork and foundations, walls and slabs reinforced on both sides with a Q188 net. The walls of manholes must be 15 cm rise in relation to the pavement. Concrete installed and nurtured by the regulations. The price includes the formwork and reinforcement.
Calculation per m3 of concrete. </t>
  </si>
  <si>
    <t>Locksmiths works</t>
  </si>
  <si>
    <t>Production and installation of metal bars to protect the opening of the basement. Frame of grille made of a filler  from metal plate. Fixed frame, the carrier derived from angles and installed. Grille with bracket cleaned, primed and painted primer paint for metal, twice. To paint it gray finish color, which also included in the price.
Calculation per piece of embedded grids.</t>
  </si>
  <si>
    <t>Production and installation of the flume pipe plastic-coated sheet, with a full width (RHQ) to 33 cm, ø10 cm, thickness 0.80 mm. Certain parts of the flume pipe sneak into each other a minimum of 50 mm and glue putty. Plastic-coated clamps with brackets set at intervals 200 cm. Over the clamp to place a plastic trim strip. the pipes must be removed from the wall at least 20 mm. Completion of pipes in personal boot.
Calculation per m1 built-in gutters.</t>
  </si>
  <si>
    <t>Supply and installation of metal drain-rain pipe drain. Drainpipe drain connected to guttering vertical and pipe storm sewer to allow drainage of rainwater from the roof and cleaning the rain pipe drain. The price includes and all labor and materials  complete enforcement positions.
Calculation per piece of embedded rain pipe drain.</t>
  </si>
  <si>
    <t>TOTAL SURGERY BUILDING</t>
  </si>
  <si>
    <t>2. PAEDIATRICS BUILDING</t>
  </si>
  <si>
    <r>
      <t>m</t>
    </r>
    <r>
      <rPr>
        <vertAlign val="superscript"/>
        <sz val="11"/>
        <color theme="1"/>
        <rFont val="Times New Roman"/>
        <family val="1"/>
      </rPr>
      <t>2</t>
    </r>
  </si>
  <si>
    <r>
      <t>Demolition of the staircase with steps and window manholes of reinforced concrete . The demolition carried out carefully. The price includes cutting armature. A r</t>
    </r>
    <r>
      <rPr>
        <sz val="12"/>
        <color indexed="8"/>
        <rFont val="Times New Roman"/>
        <family val="1"/>
      </rPr>
      <t xml:space="preserve">ubble should be brought, loaded on a truck and taken to a landfill to 15 km, at the option of investors.
</t>
    </r>
    <r>
      <rPr>
        <sz val="11"/>
        <color rgb="FF000000"/>
        <rFont val="Times New Roman"/>
        <family val="1"/>
      </rPr>
      <t xml:space="preserve">Calculation per m3 of demolished concrete. </t>
    </r>
  </si>
  <si>
    <t>Total of Earth works:</t>
  </si>
  <si>
    <t>Insulation works</t>
  </si>
  <si>
    <t>Total of Locksmiths works</t>
  </si>
  <si>
    <t>Metal works</t>
  </si>
  <si>
    <t>Facade works</t>
  </si>
  <si>
    <t>SUMMARY PAEDIATRICS BUILDING</t>
  </si>
  <si>
    <t>MASONRY WORKS</t>
  </si>
  <si>
    <t>2.I</t>
  </si>
  <si>
    <t>2.II</t>
  </si>
  <si>
    <t>2.III</t>
  </si>
  <si>
    <t>2.IV</t>
  </si>
  <si>
    <t>2.V</t>
  </si>
  <si>
    <t>2.VI</t>
  </si>
  <si>
    <t>2.VII</t>
  </si>
  <si>
    <t>2.VIII</t>
  </si>
  <si>
    <t>LOCKSMITH WORKS</t>
  </si>
  <si>
    <t>TOTAL PAEDIATRICS BUILDING</t>
  </si>
  <si>
    <t>Supply and setting up the basement walls insulating plate, Stirodur 2800 C BASF, 3 cm thick, from extruded polystyrene foam, weight 30 kg / m3. In the basement level, below ground, the panels installed without drilling HI (welding). Calculation per m2 set panel.</t>
  </si>
  <si>
    <t xml:space="preserve">Production and installation of the flume pipe plastic-coated sheet, with a full width (RHQ) to 60 cm, cross-section 14x14 cm, thickness 0.80 mm. Some parts flume pipe sneak into each other a minimum of 50 mm and glue putty. Plastic-coated clamps with brackets set at a distance of 200 cm. Over the clamp to place a plastic trim strip. The pipes must be removed from the wall at least 20 mm. Completion of pipes in personal boot.
Calculation per m1 built-in gutters. </t>
  </si>
  <si>
    <t>3. POLYCLINIC BUILDING</t>
  </si>
  <si>
    <r>
      <t>Demolition of the window  manhole of reinforced concrete. Demolition carried out carefully. The cost of services and cutting of reinforcement. A r</t>
    </r>
    <r>
      <rPr>
        <sz val="12"/>
        <color indexed="8"/>
        <rFont val="Times New Roman"/>
        <family val="1"/>
      </rPr>
      <t xml:space="preserve">ubble should be brought, loaded on a truck and taken to a landfill to 15 km, at the option of investors.
</t>
    </r>
    <r>
      <rPr>
        <sz val="11"/>
        <color rgb="FF000000"/>
        <rFont val="Times New Roman"/>
        <family val="1"/>
      </rPr>
      <t>Calculation per m3 of demolished concrete</t>
    </r>
  </si>
  <si>
    <t>Total of Earth works</t>
  </si>
  <si>
    <t>3.I</t>
  </si>
  <si>
    <t>3.II</t>
  </si>
  <si>
    <t>3.III</t>
  </si>
  <si>
    <t>3.IV</t>
  </si>
  <si>
    <t>3.V</t>
  </si>
  <si>
    <t>3.VI</t>
  </si>
  <si>
    <t>Dimension 75x255 cm</t>
  </si>
  <si>
    <t>Dimension 65x150 cm</t>
  </si>
  <si>
    <t>3.VII</t>
  </si>
  <si>
    <t>3.VIII</t>
  </si>
  <si>
    <t>TOTAL POLYCLINIC BUILDING</t>
  </si>
  <si>
    <t>SURGERY BUILDING</t>
  </si>
  <si>
    <t>PAEDIATRICS BUILDING</t>
  </si>
  <si>
    <t>POLYCLINIC BUILDING</t>
  </si>
  <si>
    <t>SUMMARY POLYCLINIC BUILDING</t>
  </si>
  <si>
    <t>TOTAL</t>
  </si>
  <si>
    <t>SUMMARY OF WORKS ON PROTECTION OF THE HEALTH CENTRE AND HOSPITAL IN LOZNICA FROM UNDERGROUND AND ATMOSPHERIC WATERS</t>
  </si>
  <si>
    <t>SUMMARY OF WORKS ON ATMOSPHERIC SEWERAGE:</t>
  </si>
  <si>
    <t>SUMMARY OF WORKS ON DRAINAGE SYSTEM:</t>
  </si>
  <si>
    <t>SUMMARY OF WORKS ON PRESSURE LINE TO THE STREAM:</t>
  </si>
  <si>
    <t>SUMMARY OF LANDSCAPING WORKS:</t>
  </si>
  <si>
    <t>ATMOSPHERIC SEWERAGE</t>
  </si>
  <si>
    <t>DRAINAGE</t>
  </si>
  <si>
    <t>PRESSURE LINE TO THE STREAM</t>
  </si>
  <si>
    <t>LANDSCAPING</t>
  </si>
  <si>
    <t>TOTAL:</t>
  </si>
  <si>
    <t>Note: Bidder shall price all items in the tender documentation in RSD excluding VAT.</t>
  </si>
  <si>
    <t>MECHANICAL AND MANUAL  COVERED WITH SAND UNDER, AROUND AND ABOVE PIPELINE</t>
  </si>
  <si>
    <t>Removal of finishing layers (mortar, stone etc.), with plinths and walls. Burglarize mortar and clamps clean joints to a depth of 2 cm. The surfaces of the bricks cleaned with steel brushes and wash the walls with water. A rubblr should be brought, loaded on a truck and taken to a landfill to 15 km, at the option of investors.
Calculation per m2 knocked-off plinth</t>
  </si>
  <si>
    <t xml:space="preserve">BILL OF QUANTITIES FOR WORKS ON PROTECTION OF THE BUILDINGS OF HEALTH CENTRE AND HOSPITAL IN LOZNICA FROM UNDERGROUND AND ATMOSPHERIC WATERS      </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</si>
</sst>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0.00&quot; &quot;;&quot;(&quot;#,##0.00&quot;)&quot;"/>
    <numFmt numFmtId="165" formatCode="#,##0.00&quot;   &quot;;&quot;-&quot;#,##0.00&quot;   &quot;;&quot; -&quot;#&quot;   &quot;;@&quot; &quot;"/>
    <numFmt numFmtId="166" formatCode="#,##0&quot;   &quot;;&quot;-&quot;#,##0&quot;   &quot;;&quot; -&quot;#&quot;   &quot;;@&quot; &quot;"/>
    <numFmt numFmtId="167" formatCode="#,##0.00&quot;        &quot;;&quot;-&quot;#,##0.00&quot;        &quot;;&quot; -&quot;#&quot;        &quot;;@&quot; &quot;"/>
    <numFmt numFmtId="168" formatCode="[$$-409]#,##0.00;[Red]&quot;-&quot;[$$-409]#,##0.00"/>
    <numFmt numFmtId="169" formatCode="#,##0.00;[Red]#,##0.00"/>
    <numFmt numFmtId="170" formatCode="0.00;[Red]0.00"/>
    <numFmt numFmtId="171" formatCode="0.0"/>
    <numFmt numFmtId="172" formatCode="#,##0.00\ ;&quot; (&quot;#,##0.00\);&quot; -&quot;#\ ;@\ "/>
  </numFmts>
  <fonts count="41">
    <font>
      <sz val="11"/>
      <color rgb="FF000000"/>
      <name val="Arial"/>
      <family val="2"/>
    </font>
    <font>
      <sz val="10"/>
      <color rgb="FF000000"/>
      <name val="Arial"/>
      <family val="2"/>
    </font>
    <font>
      <sz val="10"/>
      <color rgb="FF000000"/>
      <name val="Arial1"/>
    </font>
    <font>
      <sz val="10"/>
      <color rgb="FF008000"/>
      <name val="Arial"/>
      <family val="2"/>
    </font>
    <font>
      <b/>
      <i/>
      <sz val="16"/>
      <color rgb="FF000000"/>
      <name val="Arial"/>
      <family val="2"/>
    </font>
    <font>
      <b/>
      <i/>
      <u/>
      <sz val="11"/>
      <color rgb="FF000000"/>
      <name val="Arial"/>
      <family val="2"/>
    </font>
    <font>
      <sz val="10"/>
      <color rgb="FF000000"/>
      <name val="Dutch"/>
    </font>
    <font>
      <b/>
      <sz val="12"/>
      <color rgb="FF000000"/>
      <name val="Times New Roman1"/>
    </font>
    <font>
      <sz val="11"/>
      <color rgb="FF000000"/>
      <name val="Times New Roman1"/>
    </font>
    <font>
      <b/>
      <sz val="11"/>
      <color rgb="FF000000"/>
      <name val="Times New Roman1"/>
    </font>
    <font>
      <sz val="11"/>
      <color rgb="FF000000"/>
      <name val="Times New Roman"/>
      <family val="1"/>
    </font>
    <font>
      <vertAlign val="superscript"/>
      <sz val="11"/>
      <color rgb="FF000000"/>
      <name val="Times New Roman1"/>
    </font>
    <font>
      <b/>
      <i/>
      <sz val="11"/>
      <color rgb="FF000000"/>
      <name val="Times New Roman1"/>
    </font>
    <font>
      <b/>
      <sz val="11"/>
      <color rgb="FF000000"/>
      <name val="Arial"/>
      <family val="2"/>
    </font>
    <font>
      <sz val="11"/>
      <color theme="1"/>
      <name val="Arial"/>
      <family val="2"/>
    </font>
    <font>
      <sz val="11"/>
      <color theme="1"/>
      <name val="Times New Roman1"/>
    </font>
    <font>
      <vertAlign val="superscript"/>
      <sz val="11"/>
      <color theme="1"/>
      <name val="Times New Roman1"/>
    </font>
    <font>
      <vertAlign val="superscript"/>
      <sz val="11"/>
      <color theme="1"/>
      <name val="Arial"/>
      <family val="2"/>
    </font>
    <font>
      <sz val="10"/>
      <color theme="1"/>
      <name val="Arial"/>
      <family val="2"/>
    </font>
    <font>
      <sz val="11"/>
      <color theme="1"/>
      <name val="Times New Roman"/>
      <family val="1"/>
    </font>
    <font>
      <b/>
      <sz val="12"/>
      <color rgb="FF000000"/>
      <name val="Times New Roman"/>
      <family val="1"/>
    </font>
    <font>
      <b/>
      <sz val="11"/>
      <color rgb="FF000000"/>
      <name val="Times New Roman"/>
      <family val="1"/>
    </font>
    <font>
      <b/>
      <i/>
      <sz val="11"/>
      <color rgb="FF000000"/>
      <name val="Times New Roman"/>
      <family val="1"/>
    </font>
    <font>
      <vertAlign val="superscript"/>
      <sz val="11"/>
      <color theme="1"/>
      <name val="Times New Roman"/>
      <family val="1"/>
    </font>
    <font>
      <sz val="12"/>
      <color rgb="FF000000"/>
      <name val="Arial"/>
      <family val="2"/>
    </font>
    <font>
      <b/>
      <sz val="11"/>
      <color theme="1"/>
      <name val="Times New Roman"/>
      <family val="1"/>
    </font>
    <font>
      <sz val="12"/>
      <name val="Times New Roman"/>
      <family val="1"/>
      <charset val="238"/>
    </font>
    <font>
      <b/>
      <sz val="11"/>
      <name val="Times New Roman"/>
      <family val="1"/>
      <charset val="238"/>
    </font>
    <font>
      <sz val="11"/>
      <name val="Times New Roman"/>
      <family val="1"/>
      <charset val="238"/>
    </font>
    <font>
      <sz val="10"/>
      <name val="Times New Roman"/>
      <family val="1"/>
      <charset val="238"/>
    </font>
    <font>
      <b/>
      <sz val="12"/>
      <name val="Times New Roman"/>
      <family val="1"/>
      <charset val="238"/>
    </font>
    <font>
      <b/>
      <sz val="12"/>
      <name val="Times New Roman"/>
      <family val="1"/>
    </font>
    <font>
      <sz val="12"/>
      <name val="Times New Roman"/>
      <family val="1"/>
    </font>
    <font>
      <sz val="12"/>
      <color indexed="8"/>
      <name val="Times New Roman"/>
      <family val="1"/>
    </font>
    <font>
      <sz val="11"/>
      <name val="Times New Roman"/>
      <family val="1"/>
    </font>
    <font>
      <sz val="11"/>
      <color indexed="8"/>
      <name val="Times New Roman"/>
      <family val="1"/>
    </font>
    <font>
      <b/>
      <sz val="11"/>
      <name val="Times New Roman"/>
      <family val="1"/>
    </font>
    <font>
      <sz val="11"/>
      <color indexed="8"/>
      <name val="Arial1"/>
      <charset val="204"/>
    </font>
    <font>
      <b/>
      <sz val="11"/>
      <color indexed="8"/>
      <name val="Times New Roman"/>
      <family val="1"/>
      <charset val="204"/>
    </font>
    <font>
      <b/>
      <sz val="12"/>
      <color indexed="8"/>
      <name val="Times New Roman"/>
      <family val="1"/>
      <charset val="204"/>
    </font>
    <font>
      <sz val="11"/>
      <name val="Calibri"/>
      <family val="2"/>
      <charset val="1"/>
    </font>
  </fonts>
  <fills count="5">
    <fill>
      <patternFill patternType="none"/>
    </fill>
    <fill>
      <patternFill patternType="gray125"/>
    </fill>
    <fill>
      <patternFill patternType="solid">
        <fgColor rgb="FFA0E0E0"/>
        <bgColor rgb="FFA0E0E0"/>
      </patternFill>
    </fill>
    <fill>
      <patternFill patternType="solid">
        <fgColor rgb="FFFFFFFF"/>
        <bgColor rgb="FFFFFFFF"/>
      </patternFill>
    </fill>
    <fill>
      <patternFill patternType="solid">
        <fgColor indexed="9"/>
        <bgColor indexed="26"/>
      </patternFill>
    </fill>
  </fills>
  <borders count="35">
    <border>
      <left/>
      <right/>
      <top/>
      <bottom/>
      <diagonal/>
    </border>
    <border>
      <left/>
      <right style="thin">
        <color rgb="FF000000"/>
      </right>
      <top/>
      <bottom/>
      <diagonal/>
    </border>
    <border>
      <left style="thin">
        <color rgb="FF666666"/>
      </left>
      <right style="thin">
        <color rgb="FF666666"/>
      </right>
      <top style="thin">
        <color rgb="FF666666"/>
      </top>
      <bottom style="thin">
        <color rgb="FF666666"/>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666666"/>
      </left>
      <right/>
      <top style="thin">
        <color rgb="FF666666"/>
      </top>
      <bottom style="thin">
        <color rgb="FF666666"/>
      </bottom>
      <diagonal/>
    </border>
    <border>
      <left/>
      <right/>
      <top style="thin">
        <color rgb="FF666666"/>
      </top>
      <bottom style="thin">
        <color rgb="FF666666"/>
      </bottom>
      <diagonal/>
    </border>
    <border>
      <left/>
      <right style="thin">
        <color rgb="FF666666"/>
      </right>
      <top style="thin">
        <color rgb="FF666666"/>
      </top>
      <bottom style="thin">
        <color rgb="FF666666"/>
      </bottom>
      <diagonal/>
    </border>
    <border>
      <left style="thin">
        <color indexed="64"/>
      </left>
      <right style="thin">
        <color indexed="64"/>
      </right>
      <top style="thin">
        <color indexed="64"/>
      </top>
      <bottom style="thin">
        <color indexed="64"/>
      </bottom>
      <diagonal/>
    </border>
    <border>
      <left style="thin">
        <color rgb="FF666666"/>
      </left>
      <right style="thin">
        <color rgb="FF666666"/>
      </right>
      <top style="thin">
        <color rgb="FF666666"/>
      </top>
      <bottom/>
      <diagonal/>
    </border>
    <border>
      <left style="thin">
        <color rgb="FF666666"/>
      </left>
      <right style="thin">
        <color rgb="FF666666"/>
      </right>
      <top/>
      <bottom style="thin">
        <color rgb="FF666666"/>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rgb="FF666666"/>
      </left>
      <right/>
      <top/>
      <bottom style="thin">
        <color rgb="FF666666"/>
      </bottom>
      <diagonal/>
    </border>
    <border>
      <left/>
      <right style="thin">
        <color rgb="FF666666"/>
      </right>
      <top/>
      <bottom style="thin">
        <color rgb="FF666666"/>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8"/>
      </bottom>
      <diagonal/>
    </border>
    <border>
      <left style="thin">
        <color indexed="64"/>
      </left>
      <right style="hair">
        <color indexed="54"/>
      </right>
      <top style="thin">
        <color indexed="64"/>
      </top>
      <bottom style="thin">
        <color indexed="64"/>
      </bottom>
      <diagonal/>
    </border>
    <border>
      <left style="hair">
        <color indexed="54"/>
      </left>
      <right style="hair">
        <color indexed="54"/>
      </right>
      <top style="thin">
        <color indexed="64"/>
      </top>
      <bottom style="thin">
        <color indexed="64"/>
      </bottom>
      <diagonal/>
    </border>
    <border>
      <left style="hair">
        <color indexed="54"/>
      </left>
      <right style="thin">
        <color indexed="64"/>
      </right>
      <top style="thin">
        <color indexed="64"/>
      </top>
      <bottom style="thin">
        <color indexed="64"/>
      </bottom>
      <diagonal/>
    </border>
    <border>
      <left style="thin">
        <color indexed="64"/>
      </left>
      <right style="hair">
        <color indexed="8"/>
      </right>
      <top style="thin">
        <color indexed="64"/>
      </top>
      <bottom style="thin">
        <color indexed="64"/>
      </bottom>
      <diagonal/>
    </border>
    <border>
      <left style="hair">
        <color indexed="8"/>
      </left>
      <right style="hair">
        <color indexed="8"/>
      </right>
      <top style="thin">
        <color indexed="64"/>
      </top>
      <bottom style="thin">
        <color indexed="64"/>
      </bottom>
      <diagonal/>
    </border>
    <border>
      <left style="hair">
        <color indexed="8"/>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s>
  <cellStyleXfs count="17">
    <xf numFmtId="0" fontId="0" fillId="0" borderId="0"/>
    <xf numFmtId="167" fontId="1" fillId="0" borderId="0" applyBorder="0" applyProtection="0"/>
    <xf numFmtId="165" fontId="2" fillId="0" borderId="0" applyBorder="0" applyProtection="0"/>
    <xf numFmtId="0" fontId="3" fillId="2" borderId="0" applyNumberFormat="0" applyBorder="0" applyProtection="0"/>
    <xf numFmtId="0" fontId="4" fillId="0" borderId="0" applyNumberFormat="0" applyBorder="0" applyProtection="0">
      <alignment horizontal="center"/>
    </xf>
    <xf numFmtId="0" fontId="4" fillId="0" borderId="0" applyNumberFormat="0" applyBorder="0" applyProtection="0">
      <alignment horizontal="center" textRotation="90"/>
    </xf>
    <xf numFmtId="0" fontId="1" fillId="0" borderId="0" applyNumberFormat="0" applyBorder="0" applyProtection="0"/>
    <xf numFmtId="0" fontId="1" fillId="0" borderId="0" applyNumberFormat="0" applyBorder="0" applyProtection="0"/>
    <xf numFmtId="0" fontId="5" fillId="0" borderId="0" applyNumberFormat="0" applyBorder="0" applyProtection="0"/>
    <xf numFmtId="168" fontId="5" fillId="0" borderId="0" applyBorder="0" applyProtection="0"/>
    <xf numFmtId="0" fontId="6" fillId="0" borderId="1" applyNumberFormat="0" applyProtection="0">
      <alignment horizontal="left" vertical="top" wrapText="1"/>
    </xf>
    <xf numFmtId="0" fontId="14" fillId="0" borderId="0"/>
    <xf numFmtId="0" fontId="18" fillId="0" borderId="0"/>
    <xf numFmtId="165" fontId="2" fillId="0" borderId="0"/>
    <xf numFmtId="0" fontId="26" fillId="0" borderId="0"/>
    <xf numFmtId="172" fontId="26" fillId="0" borderId="0" applyFill="0" applyBorder="0" applyAlignment="0" applyProtection="0"/>
    <xf numFmtId="0" fontId="37" fillId="0" borderId="0"/>
  </cellStyleXfs>
  <cellXfs count="568">
    <xf numFmtId="0" fontId="0" fillId="0" borderId="0" xfId="0"/>
    <xf numFmtId="0" fontId="8" fillId="3" borderId="0" xfId="0" applyFont="1" applyFill="1" applyAlignment="1">
      <alignment wrapText="1"/>
    </xf>
    <xf numFmtId="49" fontId="9" fillId="0" borderId="0" xfId="0" applyNumberFormat="1" applyFont="1" applyFill="1" applyAlignment="1">
      <alignment horizontal="center" vertical="center" wrapText="1"/>
    </xf>
    <xf numFmtId="49" fontId="8" fillId="3" borderId="2" xfId="0" applyNumberFormat="1" applyFont="1" applyFill="1" applyBorder="1" applyAlignment="1">
      <alignment horizontal="center" vertical="center" wrapText="1" shrinkToFit="1"/>
    </xf>
    <xf numFmtId="0" fontId="10" fillId="0" borderId="2" xfId="0" applyFont="1" applyFill="1" applyBorder="1" applyAlignment="1">
      <alignment horizontal="center" vertical="center" wrapText="1"/>
    </xf>
    <xf numFmtId="0" fontId="8" fillId="3" borderId="0" xfId="0" applyFont="1" applyFill="1" applyAlignment="1">
      <alignment horizontal="center" wrapText="1"/>
    </xf>
    <xf numFmtId="0" fontId="8" fillId="3" borderId="3" xfId="0" applyFont="1" applyFill="1" applyBorder="1" applyAlignment="1">
      <alignment horizontal="center" wrapText="1"/>
    </xf>
    <xf numFmtId="49" fontId="9" fillId="3" borderId="0" xfId="0" applyNumberFormat="1" applyFont="1" applyFill="1" applyAlignment="1">
      <alignment horizontal="center" vertical="top" wrapText="1" shrinkToFit="1"/>
    </xf>
    <xf numFmtId="49" fontId="9" fillId="3" borderId="0" xfId="0" applyNumberFormat="1" applyFont="1" applyFill="1" applyAlignment="1">
      <alignment horizontal="center" wrapText="1" shrinkToFit="1"/>
    </xf>
    <xf numFmtId="49" fontId="9" fillId="3" borderId="4" xfId="0" applyNumberFormat="1" applyFont="1" applyFill="1" applyBorder="1" applyAlignment="1">
      <alignment horizontal="center" vertical="center" wrapText="1" shrinkToFit="1"/>
    </xf>
    <xf numFmtId="0" fontId="8" fillId="3" borderId="4" xfId="0" applyFont="1" applyFill="1" applyBorder="1" applyAlignment="1">
      <alignment horizontal="center" vertical="center" wrapText="1" shrinkToFit="1"/>
    </xf>
    <xf numFmtId="4" fontId="8" fillId="3" borderId="4" xfId="0" applyNumberFormat="1" applyFont="1" applyFill="1" applyBorder="1" applyAlignment="1">
      <alignment horizontal="center" vertical="center" wrapText="1" shrinkToFit="1"/>
    </xf>
    <xf numFmtId="0" fontId="8" fillId="3" borderId="0" xfId="0" applyFont="1" applyFill="1" applyAlignment="1">
      <alignment vertical="center" wrapText="1"/>
    </xf>
    <xf numFmtId="0" fontId="8" fillId="3" borderId="4" xfId="0" applyFont="1" applyFill="1" applyBorder="1" applyAlignment="1">
      <alignment vertical="center" wrapText="1"/>
    </xf>
    <xf numFmtId="0" fontId="8" fillId="3" borderId="0" xfId="0" applyFont="1" applyFill="1" applyAlignment="1">
      <alignment horizontal="center" wrapText="1" shrinkToFit="1"/>
    </xf>
    <xf numFmtId="4" fontId="8" fillId="3" borderId="0" xfId="0" applyNumberFormat="1" applyFont="1" applyFill="1" applyAlignment="1">
      <alignment horizontal="center" wrapText="1" shrinkToFit="1"/>
    </xf>
    <xf numFmtId="49" fontId="8" fillId="0" borderId="2" xfId="0" applyNumberFormat="1" applyFont="1" applyFill="1" applyBorder="1" applyAlignment="1">
      <alignment horizontal="center" vertical="center" wrapText="1" shrinkToFit="1"/>
    </xf>
    <xf numFmtId="49" fontId="9" fillId="0" borderId="2" xfId="0" applyNumberFormat="1" applyFont="1" applyFill="1" applyBorder="1" applyAlignment="1">
      <alignment horizontal="center" vertical="center" wrapText="1" shrinkToFit="1"/>
    </xf>
    <xf numFmtId="0" fontId="8" fillId="0" borderId="2" xfId="0" applyFont="1" applyFill="1" applyBorder="1" applyAlignment="1">
      <alignment horizontal="center" wrapText="1" shrinkToFit="1"/>
    </xf>
    <xf numFmtId="4" fontId="8" fillId="0" borderId="2" xfId="0" applyNumberFormat="1" applyFont="1" applyFill="1" applyBorder="1" applyAlignment="1">
      <alignment horizontal="center" wrapText="1" shrinkToFit="1"/>
    </xf>
    <xf numFmtId="49" fontId="8" fillId="0" borderId="2" xfId="0" applyNumberFormat="1" applyFont="1" applyFill="1" applyBorder="1" applyAlignment="1">
      <alignment horizontal="justify" vertical="center" wrapText="1" shrinkToFit="1"/>
    </xf>
    <xf numFmtId="0" fontId="8" fillId="0" borderId="2" xfId="0" applyFont="1" applyFill="1" applyBorder="1" applyAlignment="1">
      <alignment horizontal="justify" vertical="top" wrapText="1" shrinkToFit="1"/>
    </xf>
    <xf numFmtId="4" fontId="8" fillId="0" borderId="2" xfId="0" applyNumberFormat="1" applyFont="1" applyFill="1" applyBorder="1" applyAlignment="1">
      <alignment horizontal="right" wrapText="1" shrinkToFit="1"/>
    </xf>
    <xf numFmtId="0" fontId="8" fillId="3" borderId="0" xfId="0" applyFont="1" applyFill="1" applyAlignment="1">
      <alignment vertical="top" wrapText="1"/>
    </xf>
    <xf numFmtId="49" fontId="8" fillId="0" borderId="2" xfId="0" applyNumberFormat="1" applyFont="1" applyFill="1" applyBorder="1" applyAlignment="1">
      <alignment horizontal="left" vertical="center" wrapText="1" shrinkToFit="1"/>
    </xf>
    <xf numFmtId="49" fontId="9" fillId="0" borderId="2" xfId="0" applyNumberFormat="1" applyFont="1" applyFill="1" applyBorder="1" applyAlignment="1">
      <alignment horizontal="left" vertical="center" wrapText="1" shrinkToFit="1"/>
    </xf>
    <xf numFmtId="0" fontId="8" fillId="0" borderId="2" xfId="0" applyFont="1" applyFill="1" applyBorder="1" applyAlignment="1">
      <alignment horizontal="center" vertical="center" wrapText="1" shrinkToFit="1"/>
    </xf>
    <xf numFmtId="4" fontId="8" fillId="0" borderId="2" xfId="0" applyNumberFormat="1" applyFont="1" applyFill="1" applyBorder="1" applyAlignment="1">
      <alignment horizontal="right" vertical="center" wrapText="1" shrinkToFit="1"/>
    </xf>
    <xf numFmtId="4" fontId="8" fillId="3" borderId="2" xfId="0" applyNumberFormat="1" applyFont="1" applyFill="1" applyBorder="1" applyAlignment="1">
      <alignment horizontal="center" wrapText="1"/>
    </xf>
    <xf numFmtId="4" fontId="8" fillId="3" borderId="2" xfId="0" applyNumberFormat="1" applyFont="1" applyFill="1" applyBorder="1" applyAlignment="1">
      <alignment horizontal="right" wrapText="1" shrinkToFit="1"/>
    </xf>
    <xf numFmtId="49" fontId="8" fillId="0" borderId="0" xfId="0" applyNumberFormat="1" applyFont="1" applyFill="1" applyAlignment="1">
      <alignment horizontal="center" vertical="center" wrapText="1" shrinkToFit="1"/>
    </xf>
    <xf numFmtId="4" fontId="8" fillId="3" borderId="0" xfId="0" applyNumberFormat="1" applyFont="1" applyFill="1" applyAlignment="1">
      <alignment horizontal="center" wrapText="1"/>
    </xf>
    <xf numFmtId="4" fontId="8" fillId="3" borderId="0" xfId="0" applyNumberFormat="1" applyFont="1" applyFill="1" applyAlignment="1">
      <alignment horizontal="right" wrapText="1" shrinkToFit="1"/>
    </xf>
    <xf numFmtId="4" fontId="9" fillId="0" borderId="2" xfId="0" applyNumberFormat="1" applyFont="1" applyFill="1" applyBorder="1" applyAlignment="1">
      <alignment horizontal="right" wrapText="1" shrinkToFit="1"/>
    </xf>
    <xf numFmtId="0" fontId="8" fillId="0" borderId="0" xfId="0" applyFont="1" applyFill="1" applyAlignment="1">
      <alignment horizontal="center" wrapText="1" shrinkToFit="1"/>
    </xf>
    <xf numFmtId="4" fontId="8" fillId="0" borderId="0" xfId="0" applyNumberFormat="1" applyFont="1" applyFill="1" applyAlignment="1">
      <alignment horizontal="center" wrapText="1" shrinkToFit="1"/>
    </xf>
    <xf numFmtId="4" fontId="9" fillId="0" borderId="0" xfId="0" applyNumberFormat="1" applyFont="1" applyFill="1" applyAlignment="1">
      <alignment horizontal="center" wrapText="1" shrinkToFit="1"/>
    </xf>
    <xf numFmtId="49" fontId="9" fillId="0" borderId="0" xfId="0" applyNumberFormat="1" applyFont="1" applyFill="1" applyAlignment="1">
      <alignment horizontal="center" vertical="center" wrapText="1" shrinkToFit="1"/>
    </xf>
    <xf numFmtId="0" fontId="9" fillId="0" borderId="2" xfId="0" applyFont="1" applyFill="1" applyBorder="1" applyAlignment="1">
      <alignment horizontal="center" wrapText="1" shrinkToFit="1"/>
    </xf>
    <xf numFmtId="4" fontId="9" fillId="0" borderId="2" xfId="0" applyNumberFormat="1" applyFont="1" applyFill="1" applyBorder="1" applyAlignment="1">
      <alignment horizontal="center" wrapText="1" shrinkToFit="1"/>
    </xf>
    <xf numFmtId="0" fontId="9" fillId="3" borderId="0" xfId="0" applyFont="1" applyFill="1" applyAlignment="1">
      <alignment wrapText="1"/>
    </xf>
    <xf numFmtId="0" fontId="13" fillId="0" borderId="0" xfId="0" applyFont="1"/>
    <xf numFmtId="0" fontId="8" fillId="0" borderId="2" xfId="0" applyFont="1" applyFill="1" applyBorder="1" applyAlignment="1">
      <alignment horizontal="center" vertical="top" wrapText="1" shrinkToFit="1"/>
    </xf>
    <xf numFmtId="4" fontId="8" fillId="0" borderId="2" xfId="0" applyNumberFormat="1" applyFont="1" applyFill="1" applyBorder="1" applyAlignment="1">
      <alignment horizontal="center" vertical="top" wrapText="1" shrinkToFit="1"/>
    </xf>
    <xf numFmtId="4" fontId="9" fillId="0" borderId="2" xfId="0" applyNumberFormat="1" applyFont="1" applyFill="1" applyBorder="1" applyAlignment="1">
      <alignment horizontal="center" vertical="top" wrapText="1" shrinkToFit="1"/>
    </xf>
    <xf numFmtId="4" fontId="8" fillId="0" borderId="2" xfId="0" applyNumberFormat="1" applyFont="1" applyFill="1" applyBorder="1" applyAlignment="1">
      <alignment horizontal="center" wrapText="1"/>
    </xf>
    <xf numFmtId="4" fontId="8" fillId="0" borderId="2" xfId="0" applyNumberFormat="1" applyFont="1" applyFill="1" applyBorder="1" applyAlignment="1">
      <alignment horizontal="right" vertical="top" wrapText="1" shrinkToFit="1"/>
    </xf>
    <xf numFmtId="0" fontId="0" fillId="0" borderId="5" xfId="0" applyBorder="1"/>
    <xf numFmtId="0" fontId="0" fillId="0" borderId="6" xfId="0" applyBorder="1"/>
    <xf numFmtId="0" fontId="0" fillId="0" borderId="7" xfId="0" applyBorder="1"/>
    <xf numFmtId="0" fontId="9" fillId="3" borderId="0" xfId="0" applyFont="1" applyFill="1" applyAlignment="1">
      <alignment vertical="top" wrapText="1"/>
    </xf>
    <xf numFmtId="0" fontId="9" fillId="3" borderId="0" xfId="0" applyFont="1" applyFill="1" applyAlignment="1">
      <alignment horizontal="center" vertical="center" wrapText="1"/>
    </xf>
    <xf numFmtId="0" fontId="8" fillId="0" borderId="2" xfId="0" applyFont="1" applyFill="1" applyBorder="1" applyAlignment="1">
      <alignment horizontal="center" wrapText="1"/>
    </xf>
    <xf numFmtId="4" fontId="8" fillId="0" borderId="2" xfId="0" applyNumberFormat="1" applyFont="1" applyFill="1" applyBorder="1" applyAlignment="1">
      <alignment horizontal="right" wrapText="1"/>
    </xf>
    <xf numFmtId="0" fontId="8" fillId="0" borderId="0" xfId="0" applyFont="1" applyFill="1" applyAlignment="1">
      <alignment horizontal="center" wrapText="1"/>
    </xf>
    <xf numFmtId="49" fontId="12" fillId="0" borderId="0" xfId="0" applyNumberFormat="1" applyFont="1" applyFill="1" applyAlignment="1">
      <alignment horizontal="center" vertical="center" wrapText="1" shrinkToFit="1"/>
    </xf>
    <xf numFmtId="0" fontId="9" fillId="0" borderId="2" xfId="0" applyFont="1" applyFill="1" applyBorder="1" applyAlignment="1">
      <alignment horizontal="left" wrapText="1" shrinkToFit="1"/>
    </xf>
    <xf numFmtId="4" fontId="9" fillId="0" borderId="2" xfId="0" applyNumberFormat="1" applyFont="1" applyFill="1" applyBorder="1" applyAlignment="1">
      <alignment horizontal="left" wrapText="1" shrinkToFit="1"/>
    </xf>
    <xf numFmtId="0" fontId="9" fillId="3" borderId="0" xfId="0" applyFont="1" applyFill="1" applyAlignment="1">
      <alignment horizontal="left" wrapText="1"/>
    </xf>
    <xf numFmtId="0" fontId="13" fillId="0" borderId="0" xfId="0" applyFont="1" applyAlignment="1">
      <alignment horizontal="left"/>
    </xf>
    <xf numFmtId="0" fontId="8" fillId="0" borderId="2" xfId="7" applyFont="1" applyFill="1" applyBorder="1" applyAlignment="1" applyProtection="1">
      <alignment horizontal="center" wrapText="1"/>
    </xf>
    <xf numFmtId="164" fontId="8" fillId="0" borderId="2" xfId="7" applyNumberFormat="1" applyFont="1" applyFill="1" applyBorder="1" applyAlignment="1" applyProtection="1">
      <alignment horizontal="right" wrapText="1"/>
    </xf>
    <xf numFmtId="3" fontId="9" fillId="0" borderId="2" xfId="0" applyNumberFormat="1" applyFont="1" applyFill="1" applyBorder="1" applyAlignment="1">
      <alignment horizontal="right" wrapText="1" shrinkToFit="1"/>
    </xf>
    <xf numFmtId="4" fontId="3" fillId="0" borderId="2" xfId="3" applyNumberFormat="1" applyFont="1" applyFill="1" applyBorder="1" applyAlignment="1" applyProtection="1"/>
    <xf numFmtId="0" fontId="8" fillId="3" borderId="0" xfId="0" applyFont="1" applyFill="1" applyAlignment="1">
      <alignment horizontal="justify" wrapText="1"/>
    </xf>
    <xf numFmtId="3" fontId="8" fillId="0" borderId="0" xfId="0" applyNumberFormat="1" applyFont="1" applyFill="1" applyAlignment="1">
      <alignment horizontal="center" wrapText="1" shrinkToFit="1"/>
    </xf>
    <xf numFmtId="4" fontId="8" fillId="0" borderId="2" xfId="2" applyNumberFormat="1" applyFont="1" applyFill="1" applyBorder="1" applyAlignment="1" applyProtection="1">
      <alignment wrapText="1" shrinkToFit="1"/>
    </xf>
    <xf numFmtId="49" fontId="9" fillId="3" borderId="2" xfId="7" applyNumberFormat="1" applyFont="1" applyFill="1" applyBorder="1" applyAlignment="1" applyProtection="1">
      <alignment horizontal="center" vertical="top" wrapText="1"/>
    </xf>
    <xf numFmtId="49" fontId="9" fillId="3" borderId="2" xfId="7" applyNumberFormat="1" applyFont="1" applyFill="1" applyBorder="1" applyAlignment="1" applyProtection="1">
      <alignment horizontal="left" vertical="top" wrapText="1"/>
    </xf>
    <xf numFmtId="4" fontId="9" fillId="0" borderId="2" xfId="2" applyNumberFormat="1" applyFont="1" applyFill="1" applyBorder="1" applyAlignment="1" applyProtection="1">
      <alignment wrapText="1" shrinkToFit="1"/>
    </xf>
    <xf numFmtId="164" fontId="8" fillId="3" borderId="2" xfId="7" applyNumberFormat="1" applyFont="1" applyFill="1" applyBorder="1" applyAlignment="1" applyProtection="1">
      <alignment horizontal="right" wrapText="1"/>
    </xf>
    <xf numFmtId="49" fontId="8" fillId="3" borderId="2" xfId="7" applyNumberFormat="1" applyFont="1" applyFill="1" applyBorder="1" applyAlignment="1" applyProtection="1">
      <alignment horizontal="center" vertical="top" wrapText="1"/>
    </xf>
    <xf numFmtId="49" fontId="8" fillId="3" borderId="2" xfId="7" applyNumberFormat="1" applyFont="1" applyFill="1" applyBorder="1" applyAlignment="1" applyProtection="1">
      <alignment horizontal="left" vertical="top" wrapText="1"/>
    </xf>
    <xf numFmtId="0" fontId="9" fillId="3" borderId="2" xfId="7" applyFont="1" applyFill="1" applyBorder="1" applyAlignment="1" applyProtection="1">
      <alignment horizontal="center" wrapText="1"/>
    </xf>
    <xf numFmtId="164" fontId="9" fillId="3" borderId="2" xfId="7" applyNumberFormat="1" applyFont="1" applyFill="1" applyBorder="1" applyAlignment="1" applyProtection="1">
      <alignment horizontal="right" wrapText="1"/>
    </xf>
    <xf numFmtId="49" fontId="8" fillId="3" borderId="2" xfId="7" applyNumberFormat="1" applyFont="1" applyFill="1" applyBorder="1" applyAlignment="1" applyProtection="1">
      <alignment horizontal="justify" vertical="top" wrapText="1"/>
    </xf>
    <xf numFmtId="0" fontId="0" fillId="0" borderId="0" xfId="0" applyAlignment="1">
      <alignment horizontal="justify"/>
    </xf>
    <xf numFmtId="165" fontId="9" fillId="0" borderId="2" xfId="2" applyFont="1" applyFill="1" applyBorder="1" applyAlignment="1" applyProtection="1">
      <alignment horizontal="center" wrapText="1" shrinkToFit="1"/>
    </xf>
    <xf numFmtId="166" fontId="8" fillId="0" borderId="0" xfId="2" applyNumberFormat="1" applyFont="1" applyFill="1" applyAlignment="1" applyProtection="1">
      <alignment horizontal="center" wrapText="1" shrinkToFit="1"/>
    </xf>
    <xf numFmtId="0" fontId="9" fillId="0" borderId="0" xfId="0" applyFont="1" applyFill="1" applyAlignment="1">
      <alignment wrapText="1"/>
    </xf>
    <xf numFmtId="0" fontId="13" fillId="0" borderId="0" xfId="0" applyFont="1" applyFill="1"/>
    <xf numFmtId="0" fontId="8" fillId="0" borderId="0" xfId="0" applyFont="1" applyFill="1" applyAlignment="1">
      <alignment wrapText="1"/>
    </xf>
    <xf numFmtId="0" fontId="0" fillId="0" borderId="0" xfId="0" applyFill="1"/>
    <xf numFmtId="165" fontId="9" fillId="0" borderId="2" xfId="2" applyFont="1" applyFill="1" applyBorder="1" applyAlignment="1" applyProtection="1">
      <alignment horizontal="right" wrapText="1" shrinkToFit="1"/>
    </xf>
    <xf numFmtId="4" fontId="8" fillId="0" borderId="0" xfId="0" applyNumberFormat="1" applyFont="1" applyFill="1" applyAlignment="1">
      <alignment horizontal="center" wrapText="1"/>
    </xf>
    <xf numFmtId="0" fontId="8" fillId="0" borderId="0" xfId="0" applyFont="1" applyFill="1" applyAlignment="1">
      <alignment horizontal="center" vertical="center" wrapText="1"/>
    </xf>
    <xf numFmtId="0" fontId="9" fillId="0" borderId="0" xfId="0" applyFont="1" applyFill="1" applyAlignment="1">
      <alignment horizontal="center" wrapText="1"/>
    </xf>
    <xf numFmtId="0" fontId="9" fillId="0" borderId="2" xfId="0" applyFont="1" applyFill="1" applyBorder="1" applyAlignment="1">
      <alignment horizontal="center" vertical="center" wrapText="1"/>
    </xf>
    <xf numFmtId="4" fontId="9" fillId="0" borderId="2" xfId="0" applyNumberFormat="1" applyFont="1" applyFill="1" applyBorder="1" applyAlignment="1">
      <alignment horizontal="right" wrapText="1"/>
    </xf>
    <xf numFmtId="0" fontId="9" fillId="0" borderId="0" xfId="0" applyFont="1" applyFill="1" applyAlignment="1">
      <alignment horizontal="center" vertical="top" wrapText="1"/>
    </xf>
    <xf numFmtId="4" fontId="9" fillId="0" borderId="0" xfId="0" applyNumberFormat="1" applyFont="1" applyFill="1" applyAlignment="1">
      <alignment horizontal="right" wrapText="1"/>
    </xf>
    <xf numFmtId="49" fontId="8" fillId="0" borderId="0" xfId="0" applyNumberFormat="1" applyFont="1" applyFill="1" applyAlignment="1">
      <alignment horizontal="center" vertical="top" wrapText="1"/>
    </xf>
    <xf numFmtId="49" fontId="8" fillId="3" borderId="0" xfId="0" applyNumberFormat="1" applyFont="1" applyFill="1" applyAlignment="1">
      <alignment horizontal="center" vertical="top" wrapText="1"/>
    </xf>
    <xf numFmtId="0" fontId="8" fillId="0" borderId="2" xfId="0" applyNumberFormat="1" applyFont="1" applyFill="1" applyBorder="1" applyAlignment="1">
      <alignment horizontal="right" wrapText="1" shrinkToFit="1"/>
    </xf>
    <xf numFmtId="49" fontId="9" fillId="0" borderId="9" xfId="0" applyNumberFormat="1" applyFont="1" applyFill="1" applyBorder="1" applyAlignment="1">
      <alignment horizontal="center" vertical="center" wrapText="1" shrinkToFit="1"/>
    </xf>
    <xf numFmtId="49" fontId="8" fillId="0" borderId="10" xfId="0" applyNumberFormat="1" applyFont="1" applyFill="1" applyBorder="1" applyAlignment="1">
      <alignment horizontal="center" vertical="center" wrapText="1" shrinkToFit="1"/>
    </xf>
    <xf numFmtId="49" fontId="8" fillId="0" borderId="14" xfId="0" applyNumberFormat="1" applyFont="1" applyFill="1" applyBorder="1" applyAlignment="1">
      <alignment horizontal="center" vertical="center" wrapText="1" shrinkToFit="1"/>
    </xf>
    <xf numFmtId="49" fontId="8" fillId="0" borderId="15" xfId="0" applyNumberFormat="1" applyFont="1" applyFill="1" applyBorder="1" applyAlignment="1">
      <alignment horizontal="center" vertical="center" wrapText="1" shrinkToFit="1"/>
    </xf>
    <xf numFmtId="49" fontId="8" fillId="0" borderId="16" xfId="0" applyNumberFormat="1" applyFont="1" applyFill="1" applyBorder="1" applyAlignment="1">
      <alignment horizontal="center" vertical="center" wrapText="1" shrinkToFit="1"/>
    </xf>
    <xf numFmtId="49" fontId="9" fillId="0" borderId="9" xfId="0" applyNumberFormat="1" applyFont="1" applyFill="1" applyBorder="1" applyAlignment="1">
      <alignment horizontal="left" vertical="center" wrapText="1" shrinkToFit="1"/>
    </xf>
    <xf numFmtId="49" fontId="8" fillId="0" borderId="10" xfId="0" applyNumberFormat="1" applyFont="1" applyFill="1" applyBorder="1" applyAlignment="1">
      <alignment horizontal="left" vertical="center" wrapText="1" shrinkToFit="1"/>
    </xf>
    <xf numFmtId="49" fontId="8" fillId="0" borderId="14" xfId="0" applyNumberFormat="1" applyFont="1" applyFill="1" applyBorder="1" applyAlignment="1">
      <alignment horizontal="justify" vertical="center" wrapText="1" shrinkToFit="1"/>
    </xf>
    <xf numFmtId="49" fontId="8" fillId="0" borderId="15" xfId="0" applyNumberFormat="1" applyFont="1" applyFill="1" applyBorder="1" applyAlignment="1">
      <alignment horizontal="justify" vertical="center" wrapText="1" shrinkToFit="1"/>
    </xf>
    <xf numFmtId="49" fontId="8" fillId="0" borderId="16" xfId="0" applyNumberFormat="1" applyFont="1" applyFill="1" applyBorder="1" applyAlignment="1">
      <alignment horizontal="justify" vertical="center" wrapText="1" shrinkToFit="1"/>
    </xf>
    <xf numFmtId="0" fontId="9" fillId="0" borderId="9" xfId="0" applyFont="1" applyFill="1" applyBorder="1" applyAlignment="1">
      <alignment horizontal="center" wrapText="1" shrinkToFit="1"/>
    </xf>
    <xf numFmtId="4" fontId="9" fillId="0" borderId="9" xfId="0" applyNumberFormat="1" applyFont="1" applyFill="1" applyBorder="1" applyAlignment="1">
      <alignment horizontal="right" wrapText="1" shrinkToFit="1"/>
    </xf>
    <xf numFmtId="4" fontId="8" fillId="0" borderId="10" xfId="0" applyNumberFormat="1" applyFont="1" applyFill="1" applyBorder="1" applyAlignment="1">
      <alignment horizontal="center" wrapText="1"/>
    </xf>
    <xf numFmtId="4" fontId="8" fillId="0" borderId="10" xfId="0" applyNumberFormat="1" applyFont="1" applyFill="1" applyBorder="1" applyAlignment="1">
      <alignment horizontal="right" wrapText="1" shrinkToFit="1"/>
    </xf>
    <xf numFmtId="0" fontId="0" fillId="0" borderId="0" xfId="0" applyBorder="1"/>
    <xf numFmtId="0" fontId="0" fillId="0" borderId="14" xfId="0" applyBorder="1"/>
    <xf numFmtId="0" fontId="0" fillId="0" borderId="17" xfId="0" applyBorder="1"/>
    <xf numFmtId="0" fontId="0" fillId="0" borderId="18" xfId="0" applyBorder="1"/>
    <xf numFmtId="0" fontId="0" fillId="0" borderId="15" xfId="0" applyBorder="1"/>
    <xf numFmtId="0" fontId="0" fillId="0" borderId="19" xfId="0" applyBorder="1"/>
    <xf numFmtId="0" fontId="0" fillId="0" borderId="16" xfId="0" applyBorder="1"/>
    <xf numFmtId="0" fontId="0" fillId="0" borderId="20" xfId="0" applyBorder="1"/>
    <xf numFmtId="0" fontId="0" fillId="0" borderId="21" xfId="0" applyBorder="1"/>
    <xf numFmtId="49" fontId="8" fillId="0" borderId="22" xfId="0" applyNumberFormat="1" applyFont="1" applyFill="1" applyBorder="1" applyAlignment="1">
      <alignment horizontal="center" vertical="center" wrapText="1" shrinkToFit="1"/>
    </xf>
    <xf numFmtId="49" fontId="8" fillId="0" borderId="11" xfId="0" applyNumberFormat="1" applyFont="1" applyFill="1" applyBorder="1" applyAlignment="1">
      <alignment horizontal="left" vertical="center" wrapText="1" shrinkToFit="1"/>
    </xf>
    <xf numFmtId="49" fontId="8" fillId="0" borderId="12" xfId="0" applyNumberFormat="1" applyFont="1" applyFill="1" applyBorder="1" applyAlignment="1">
      <alignment horizontal="left" vertical="center" wrapText="1" shrinkToFit="1"/>
    </xf>
    <xf numFmtId="49" fontId="8" fillId="0" borderId="13" xfId="0" applyNumberFormat="1" applyFont="1" applyFill="1" applyBorder="1" applyAlignment="1">
      <alignment horizontal="left" vertical="center" wrapText="1" shrinkToFit="1"/>
    </xf>
    <xf numFmtId="0" fontId="9" fillId="0" borderId="9" xfId="0" applyFont="1" applyFill="1" applyBorder="1" applyAlignment="1">
      <alignment horizontal="center" vertical="center" wrapText="1" shrinkToFit="1"/>
    </xf>
    <xf numFmtId="4" fontId="9" fillId="0" borderId="9" xfId="0" applyNumberFormat="1" applyFont="1" applyFill="1" applyBorder="1" applyAlignment="1">
      <alignment horizontal="center" vertical="center" wrapText="1" shrinkToFit="1"/>
    </xf>
    <xf numFmtId="4" fontId="8" fillId="0" borderId="23" xfId="0" applyNumberFormat="1" applyFont="1" applyFill="1" applyBorder="1" applyAlignment="1">
      <alignment horizontal="center" wrapText="1"/>
    </xf>
    <xf numFmtId="49" fontId="9" fillId="0" borderId="26" xfId="0" applyNumberFormat="1" applyFont="1" applyFill="1" applyBorder="1" applyAlignment="1">
      <alignment horizontal="center" vertical="center" wrapText="1" shrinkToFit="1"/>
    </xf>
    <xf numFmtId="4" fontId="9" fillId="0" borderId="8" xfId="0" applyNumberFormat="1" applyFont="1" applyFill="1" applyBorder="1" applyAlignment="1">
      <alignment horizontal="right" wrapText="1" shrinkToFit="1"/>
    </xf>
    <xf numFmtId="0" fontId="8" fillId="3" borderId="0" xfId="11" applyFont="1" applyFill="1" applyBorder="1" applyAlignment="1">
      <alignment wrapText="1"/>
    </xf>
    <xf numFmtId="49" fontId="9" fillId="0" borderId="0" xfId="11" applyNumberFormat="1" applyFont="1" applyFill="1" applyBorder="1" applyAlignment="1">
      <alignment horizontal="center" vertical="center" wrapText="1"/>
    </xf>
    <xf numFmtId="49" fontId="8" fillId="0" borderId="2" xfId="11" applyNumberFormat="1" applyFont="1" applyFill="1" applyBorder="1" applyAlignment="1">
      <alignment horizontal="center" vertical="center" wrapText="1" shrinkToFit="1"/>
    </xf>
    <xf numFmtId="0" fontId="8" fillId="3" borderId="3" xfId="11" applyFont="1" applyFill="1" applyBorder="1" applyAlignment="1">
      <alignment horizontal="center" wrapText="1"/>
    </xf>
    <xf numFmtId="49" fontId="9" fillId="0" borderId="0" xfId="11" applyNumberFormat="1" applyFont="1" applyFill="1" applyBorder="1" applyAlignment="1">
      <alignment horizontal="center" vertical="center" wrapText="1" shrinkToFit="1"/>
    </xf>
    <xf numFmtId="49" fontId="9" fillId="0" borderId="0" xfId="11" applyNumberFormat="1" applyFont="1" applyFill="1" applyBorder="1" applyAlignment="1">
      <alignment horizontal="center" wrapText="1" shrinkToFit="1"/>
    </xf>
    <xf numFmtId="0" fontId="8" fillId="3" borderId="0" xfId="11" applyFont="1" applyFill="1" applyBorder="1" applyAlignment="1">
      <alignment vertical="center" wrapText="1"/>
    </xf>
    <xf numFmtId="0" fontId="8" fillId="0" borderId="0" xfId="11" applyFont="1" applyFill="1" applyBorder="1" applyAlignment="1">
      <alignment horizontal="center" wrapText="1" shrinkToFit="1"/>
    </xf>
    <xf numFmtId="4" fontId="8" fillId="0" borderId="0" xfId="11" applyNumberFormat="1" applyFont="1" applyFill="1" applyBorder="1" applyAlignment="1">
      <alignment horizontal="center" wrapText="1" shrinkToFit="1"/>
    </xf>
    <xf numFmtId="0" fontId="8" fillId="0" borderId="2" xfId="11" applyFont="1" applyFill="1" applyBorder="1" applyAlignment="1">
      <alignment horizontal="center" wrapText="1" shrinkToFit="1"/>
    </xf>
    <xf numFmtId="4" fontId="8" fillId="0" borderId="2" xfId="11" applyNumberFormat="1" applyFont="1" applyFill="1" applyBorder="1" applyAlignment="1">
      <alignment horizontal="center" wrapText="1" shrinkToFit="1"/>
    </xf>
    <xf numFmtId="49" fontId="8" fillId="0" borderId="2" xfId="11" applyNumberFormat="1" applyFont="1" applyFill="1" applyBorder="1" applyAlignment="1">
      <alignment horizontal="justify" vertical="center" wrapText="1" shrinkToFit="1"/>
    </xf>
    <xf numFmtId="4" fontId="8" fillId="0" borderId="2" xfId="11" applyNumberFormat="1" applyFont="1" applyFill="1" applyBorder="1" applyAlignment="1">
      <alignment horizontal="right" wrapText="1" shrinkToFit="1"/>
    </xf>
    <xf numFmtId="0" fontId="8" fillId="3" borderId="0" xfId="11" applyFont="1" applyFill="1" applyBorder="1" applyAlignment="1">
      <alignment vertical="top" wrapText="1"/>
    </xf>
    <xf numFmtId="49" fontId="15" fillId="0" borderId="2" xfId="11" applyNumberFormat="1" applyFont="1" applyFill="1" applyBorder="1" applyAlignment="1">
      <alignment horizontal="center" vertical="center" wrapText="1" shrinkToFit="1"/>
    </xf>
    <xf numFmtId="49" fontId="15" fillId="0" borderId="2" xfId="11" applyNumberFormat="1" applyFont="1" applyFill="1" applyBorder="1" applyAlignment="1">
      <alignment horizontal="left" vertical="center" wrapText="1" shrinkToFit="1"/>
    </xf>
    <xf numFmtId="0" fontId="15" fillId="0" borderId="2" xfId="11" applyFont="1" applyFill="1" applyBorder="1" applyAlignment="1">
      <alignment horizontal="center" vertical="center" wrapText="1" shrinkToFit="1"/>
    </xf>
    <xf numFmtId="4" fontId="15" fillId="0" borderId="2" xfId="11" applyNumberFormat="1" applyFont="1" applyFill="1" applyBorder="1" applyAlignment="1">
      <alignment horizontal="right" vertical="center" wrapText="1" shrinkToFit="1"/>
    </xf>
    <xf numFmtId="49" fontId="15" fillId="0" borderId="2" xfId="11" applyNumberFormat="1" applyFont="1" applyFill="1" applyBorder="1" applyAlignment="1">
      <alignment horizontal="justify" vertical="center" wrapText="1" shrinkToFit="1"/>
    </xf>
    <xf numFmtId="0" fontId="15" fillId="0" borderId="2" xfId="11" applyFont="1" applyFill="1" applyBorder="1" applyAlignment="1">
      <alignment horizontal="center" wrapText="1" shrinkToFit="1"/>
    </xf>
    <xf numFmtId="4" fontId="15" fillId="0" borderId="2" xfId="11" applyNumberFormat="1" applyFont="1" applyFill="1" applyBorder="1" applyAlignment="1">
      <alignment horizontal="right" wrapText="1" shrinkToFit="1"/>
    </xf>
    <xf numFmtId="4" fontId="15" fillId="0" borderId="2" xfId="11" applyNumberFormat="1" applyFont="1" applyFill="1" applyBorder="1" applyAlignment="1">
      <alignment horizontal="center" wrapText="1"/>
    </xf>
    <xf numFmtId="49" fontId="15" fillId="0" borderId="0" xfId="11" applyNumberFormat="1" applyFont="1" applyFill="1" applyBorder="1" applyAlignment="1">
      <alignment horizontal="center" vertical="center" wrapText="1" shrinkToFit="1"/>
    </xf>
    <xf numFmtId="4" fontId="15" fillId="0" borderId="0" xfId="11" applyNumberFormat="1" applyFont="1" applyFill="1" applyBorder="1" applyAlignment="1">
      <alignment horizontal="center" wrapText="1"/>
    </xf>
    <xf numFmtId="4" fontId="15" fillId="0" borderId="0" xfId="11" applyNumberFormat="1" applyFont="1" applyFill="1" applyBorder="1" applyAlignment="1">
      <alignment horizontal="right" wrapText="1" shrinkToFit="1"/>
    </xf>
    <xf numFmtId="4" fontId="9" fillId="0" borderId="2" xfId="11" applyNumberFormat="1" applyFont="1" applyFill="1" applyBorder="1" applyAlignment="1">
      <alignment horizontal="right" wrapText="1" shrinkToFit="1"/>
    </xf>
    <xf numFmtId="49" fontId="8" fillId="0" borderId="0" xfId="11" applyNumberFormat="1" applyFont="1" applyFill="1" applyBorder="1" applyAlignment="1">
      <alignment horizontal="center" vertical="center" wrapText="1" shrinkToFit="1"/>
    </xf>
    <xf numFmtId="4" fontId="9" fillId="0" borderId="0" xfId="11" applyNumberFormat="1" applyFont="1" applyFill="1" applyBorder="1" applyAlignment="1">
      <alignment horizontal="center" wrapText="1" shrinkToFit="1"/>
    </xf>
    <xf numFmtId="0" fontId="14" fillId="0" borderId="0" xfId="11"/>
    <xf numFmtId="49" fontId="8" fillId="0" borderId="2" xfId="11" applyNumberFormat="1" applyFont="1" applyFill="1" applyBorder="1" applyAlignment="1">
      <alignment horizontal="left" vertical="center" wrapText="1" shrinkToFit="1"/>
    </xf>
    <xf numFmtId="0" fontId="8" fillId="0" borderId="2" xfId="11" applyFont="1" applyFill="1" applyBorder="1" applyAlignment="1">
      <alignment horizontal="center" vertical="top" wrapText="1" shrinkToFit="1"/>
    </xf>
    <xf numFmtId="4" fontId="8" fillId="0" borderId="2" xfId="11" applyNumberFormat="1" applyFont="1" applyFill="1" applyBorder="1" applyAlignment="1">
      <alignment horizontal="center" vertical="top" wrapText="1" shrinkToFit="1"/>
    </xf>
    <xf numFmtId="4" fontId="9" fillId="0" borderId="2" xfId="11" applyNumberFormat="1" applyFont="1" applyFill="1" applyBorder="1" applyAlignment="1">
      <alignment horizontal="center" vertical="top" wrapText="1" shrinkToFit="1"/>
    </xf>
    <xf numFmtId="4" fontId="8" fillId="0" borderId="2" xfId="11" applyNumberFormat="1" applyFont="1" applyFill="1" applyBorder="1" applyAlignment="1">
      <alignment horizontal="right" vertical="top" wrapText="1" shrinkToFit="1"/>
    </xf>
    <xf numFmtId="4" fontId="9" fillId="0" borderId="2" xfId="11" applyNumberFormat="1" applyFont="1" applyFill="1" applyBorder="1" applyAlignment="1">
      <alignment horizontal="center" wrapText="1" shrinkToFit="1"/>
    </xf>
    <xf numFmtId="0" fontId="8" fillId="0" borderId="2" xfId="11" applyFont="1" applyFill="1" applyBorder="1" applyAlignment="1">
      <alignment horizontal="justify" vertical="center" wrapText="1" shrinkToFit="1"/>
    </xf>
    <xf numFmtId="4" fontId="8" fillId="0" borderId="2" xfId="11" applyNumberFormat="1" applyFont="1" applyFill="1" applyBorder="1" applyAlignment="1">
      <alignment horizontal="justify" vertical="center" wrapText="1" shrinkToFit="1"/>
    </xf>
    <xf numFmtId="0" fontId="8" fillId="3" borderId="0" xfId="11" applyFont="1" applyFill="1" applyBorder="1" applyAlignment="1">
      <alignment horizontal="justify" vertical="center" wrapText="1"/>
    </xf>
    <xf numFmtId="0" fontId="14" fillId="0" borderId="0" xfId="11" applyAlignment="1">
      <alignment horizontal="justify" vertical="center"/>
    </xf>
    <xf numFmtId="0" fontId="8" fillId="3" borderId="0" xfId="11" applyFont="1" applyFill="1" applyBorder="1" applyAlignment="1">
      <alignment horizontal="center" vertical="center" wrapText="1"/>
    </xf>
    <xf numFmtId="4" fontId="8" fillId="0" borderId="2" xfId="11" applyNumberFormat="1" applyFont="1" applyFill="1" applyBorder="1" applyAlignment="1">
      <alignment horizontal="right" wrapText="1"/>
    </xf>
    <xf numFmtId="0" fontId="8" fillId="0" borderId="0" xfId="11" applyFont="1" applyFill="1" applyBorder="1" applyAlignment="1">
      <alignment horizontal="center" wrapText="1"/>
    </xf>
    <xf numFmtId="49" fontId="12" fillId="0" borderId="0" xfId="11" applyNumberFormat="1" applyFont="1" applyFill="1" applyBorder="1" applyAlignment="1">
      <alignment horizontal="center" vertical="center" wrapText="1" shrinkToFit="1"/>
    </xf>
    <xf numFmtId="0" fontId="15" fillId="0" borderId="2" xfId="12" applyFont="1" applyFill="1" applyBorder="1" applyAlignment="1">
      <alignment horizontal="center" wrapText="1"/>
    </xf>
    <xf numFmtId="164" fontId="15" fillId="0" borderId="2" xfId="12" applyNumberFormat="1" applyFont="1" applyFill="1" applyBorder="1" applyAlignment="1">
      <alignment horizontal="right" wrapText="1"/>
    </xf>
    <xf numFmtId="3" fontId="8" fillId="0" borderId="0" xfId="11" applyNumberFormat="1" applyFont="1" applyFill="1" applyBorder="1" applyAlignment="1">
      <alignment horizontal="center" wrapText="1" shrinkToFit="1"/>
    </xf>
    <xf numFmtId="165" fontId="8" fillId="0" borderId="2" xfId="13" applyFont="1" applyFill="1" applyBorder="1" applyAlignment="1" applyProtection="1">
      <alignment horizontal="center" wrapText="1" shrinkToFit="1"/>
    </xf>
    <xf numFmtId="4" fontId="8" fillId="0" borderId="2" xfId="13" applyNumberFormat="1" applyFont="1" applyFill="1" applyBorder="1" applyAlignment="1" applyProtection="1">
      <alignment horizontal="right" wrapText="1" shrinkToFit="1"/>
    </xf>
    <xf numFmtId="49" fontId="15" fillId="3" borderId="2" xfId="12" applyNumberFormat="1" applyFont="1" applyFill="1" applyBorder="1" applyAlignment="1">
      <alignment horizontal="center" vertical="top" wrapText="1"/>
    </xf>
    <xf numFmtId="0" fontId="15" fillId="3" borderId="2" xfId="11" applyFont="1" applyFill="1" applyBorder="1" applyAlignment="1">
      <alignment horizontal="justify" wrapText="1" shrinkToFit="1"/>
    </xf>
    <xf numFmtId="4" fontId="8" fillId="3" borderId="2" xfId="11" applyNumberFormat="1" applyFont="1" applyFill="1" applyBorder="1" applyAlignment="1">
      <alignment horizontal="right" wrapText="1" shrinkToFit="1"/>
    </xf>
    <xf numFmtId="0" fontId="15" fillId="3" borderId="2" xfId="11" applyFont="1" applyFill="1" applyBorder="1" applyAlignment="1">
      <alignment wrapText="1"/>
    </xf>
    <xf numFmtId="166" fontId="8" fillId="0" borderId="0" xfId="13" applyNumberFormat="1" applyFont="1" applyFill="1" applyBorder="1" applyAlignment="1" applyProtection="1">
      <alignment horizontal="center" wrapText="1" shrinkToFit="1"/>
    </xf>
    <xf numFmtId="0" fontId="8" fillId="0" borderId="0" xfId="11" applyFont="1" applyFill="1" applyBorder="1" applyAlignment="1">
      <alignment wrapText="1"/>
    </xf>
    <xf numFmtId="0" fontId="14" fillId="0" borderId="0" xfId="11" applyFill="1"/>
    <xf numFmtId="4" fontId="15" fillId="0" borderId="4" xfId="11" applyNumberFormat="1" applyFont="1" applyFill="1" applyBorder="1" applyAlignment="1">
      <alignment horizontal="center" wrapText="1"/>
    </xf>
    <xf numFmtId="4" fontId="8" fillId="0" borderId="4" xfId="11" applyNumberFormat="1" applyFont="1" applyFill="1" applyBorder="1" applyAlignment="1">
      <alignment horizontal="right" wrapText="1" shrinkToFit="1"/>
    </xf>
    <xf numFmtId="4" fontId="15" fillId="3" borderId="2" xfId="11" applyNumberFormat="1" applyFont="1" applyFill="1" applyBorder="1" applyAlignment="1">
      <alignment wrapText="1" shrinkToFit="1"/>
    </xf>
    <xf numFmtId="0" fontId="8" fillId="0" borderId="0" xfId="11" applyFont="1" applyFill="1" applyBorder="1" applyAlignment="1">
      <alignment horizontal="justify" vertical="center" wrapText="1"/>
    </xf>
    <xf numFmtId="0" fontId="14" fillId="0" borderId="0" xfId="11" applyFill="1" applyAlignment="1">
      <alignment horizontal="justify" vertical="center"/>
    </xf>
    <xf numFmtId="165" fontId="8" fillId="0" borderId="2" xfId="13" applyFont="1" applyFill="1" applyBorder="1" applyAlignment="1" applyProtection="1">
      <alignment horizontal="right" wrapText="1" shrinkToFit="1"/>
    </xf>
    <xf numFmtId="4" fontId="8" fillId="0" borderId="0" xfId="11" applyNumberFormat="1" applyFont="1" applyFill="1" applyBorder="1" applyAlignment="1">
      <alignment horizontal="center" wrapText="1"/>
    </xf>
    <xf numFmtId="0" fontId="8" fillId="0" borderId="0" xfId="11" applyFont="1" applyFill="1" applyBorder="1" applyAlignment="1">
      <alignment horizontal="center" vertical="center" wrapText="1"/>
    </xf>
    <xf numFmtId="0" fontId="9" fillId="0" borderId="0" xfId="11" applyFont="1" applyFill="1" applyBorder="1" applyAlignment="1">
      <alignment horizontal="center" wrapText="1"/>
    </xf>
    <xf numFmtId="0" fontId="9" fillId="0" borderId="2" xfId="11" applyFont="1" applyFill="1" applyBorder="1" applyAlignment="1">
      <alignment horizontal="center" vertical="center" wrapText="1"/>
    </xf>
    <xf numFmtId="4" fontId="9" fillId="0" borderId="2" xfId="11" applyNumberFormat="1" applyFont="1" applyFill="1" applyBorder="1" applyAlignment="1">
      <alignment horizontal="right" wrapText="1"/>
    </xf>
    <xf numFmtId="0" fontId="9" fillId="0" borderId="0" xfId="11" applyFont="1" applyFill="1" applyBorder="1" applyAlignment="1">
      <alignment horizontal="center" vertical="center" wrapText="1"/>
    </xf>
    <xf numFmtId="4" fontId="9" fillId="0" borderId="0" xfId="11" applyNumberFormat="1" applyFont="1" applyFill="1" applyBorder="1" applyAlignment="1">
      <alignment horizontal="right" wrapText="1"/>
    </xf>
    <xf numFmtId="49" fontId="8" fillId="0" borderId="0" xfId="11" applyNumberFormat="1" applyFont="1" applyFill="1" applyBorder="1" applyAlignment="1">
      <alignment horizontal="center" vertical="center" wrapText="1"/>
    </xf>
    <xf numFmtId="49" fontId="8" fillId="3" borderId="0" xfId="11" applyNumberFormat="1" applyFont="1" applyFill="1" applyBorder="1" applyAlignment="1">
      <alignment horizontal="center" vertical="center" wrapText="1"/>
    </xf>
    <xf numFmtId="0" fontId="8" fillId="3" borderId="0" xfId="11" applyFont="1" applyFill="1" applyBorder="1" applyAlignment="1">
      <alignment horizontal="center" wrapText="1"/>
    </xf>
    <xf numFmtId="49" fontId="9" fillId="0" borderId="26" xfId="11" applyNumberFormat="1" applyFont="1" applyFill="1" applyBorder="1" applyAlignment="1">
      <alignment horizontal="center" vertical="center" wrapText="1" shrinkToFit="1"/>
    </xf>
    <xf numFmtId="4" fontId="9" fillId="0" borderId="8" xfId="11" applyNumberFormat="1" applyFont="1" applyFill="1" applyBorder="1" applyAlignment="1">
      <alignment horizontal="right" wrapText="1" shrinkToFit="1"/>
    </xf>
    <xf numFmtId="49" fontId="8" fillId="0" borderId="9" xfId="11" applyNumberFormat="1" applyFont="1" applyFill="1" applyBorder="1" applyAlignment="1">
      <alignment horizontal="center" vertical="center" wrapText="1" shrinkToFit="1"/>
    </xf>
    <xf numFmtId="49" fontId="8" fillId="0" borderId="10" xfId="11" applyNumberFormat="1" applyFont="1" applyFill="1" applyBorder="1" applyAlignment="1">
      <alignment horizontal="center" vertical="center" wrapText="1" shrinkToFit="1"/>
    </xf>
    <xf numFmtId="49" fontId="8" fillId="0" borderId="14" xfId="11" applyNumberFormat="1" applyFont="1" applyFill="1" applyBorder="1" applyAlignment="1">
      <alignment horizontal="center" vertical="center" wrapText="1" shrinkToFit="1"/>
    </xf>
    <xf numFmtId="49" fontId="8" fillId="0" borderId="16" xfId="11" applyNumberFormat="1" applyFont="1" applyFill="1" applyBorder="1" applyAlignment="1">
      <alignment horizontal="center" vertical="center" wrapText="1" shrinkToFit="1"/>
    </xf>
    <xf numFmtId="49" fontId="8" fillId="0" borderId="14" xfId="11" applyNumberFormat="1" applyFont="1" applyFill="1" applyBorder="1" applyAlignment="1">
      <alignment horizontal="justify" vertical="center" wrapText="1" shrinkToFit="1"/>
    </xf>
    <xf numFmtId="49" fontId="8" fillId="0" borderId="16" xfId="11" applyNumberFormat="1" applyFont="1" applyFill="1" applyBorder="1" applyAlignment="1">
      <alignment horizontal="justify" vertical="center" wrapText="1" shrinkToFit="1"/>
    </xf>
    <xf numFmtId="0" fontId="8" fillId="0" borderId="9" xfId="11" applyFont="1" applyFill="1" applyBorder="1" applyAlignment="1">
      <alignment horizontal="center" vertical="center" wrapText="1" shrinkToFit="1"/>
    </xf>
    <xf numFmtId="0" fontId="8" fillId="0" borderId="10" xfId="11" applyFont="1" applyFill="1" applyBorder="1" applyAlignment="1">
      <alignment horizontal="center" wrapText="1" shrinkToFit="1"/>
    </xf>
    <xf numFmtId="0" fontId="8" fillId="3" borderId="11" xfId="11" applyFont="1" applyFill="1" applyBorder="1" applyAlignment="1">
      <alignment vertical="top" wrapText="1"/>
    </xf>
    <xf numFmtId="0" fontId="8" fillId="3" borderId="14" xfId="11" applyFont="1" applyFill="1" applyBorder="1" applyAlignment="1">
      <alignment vertical="top" wrapText="1"/>
    </xf>
    <xf numFmtId="4" fontId="15" fillId="0" borderId="16" xfId="11" applyNumberFormat="1" applyFont="1" applyFill="1" applyBorder="1" applyAlignment="1">
      <alignment horizontal="center" wrapText="1"/>
    </xf>
    <xf numFmtId="4" fontId="8" fillId="0" borderId="9" xfId="11" applyNumberFormat="1" applyFont="1" applyFill="1" applyBorder="1" applyAlignment="1">
      <alignment horizontal="center" vertical="center" wrapText="1" shrinkToFit="1"/>
    </xf>
    <xf numFmtId="4" fontId="8" fillId="0" borderId="10" xfId="11" applyNumberFormat="1" applyFont="1" applyFill="1" applyBorder="1" applyAlignment="1">
      <alignment horizontal="center" wrapText="1" shrinkToFit="1"/>
    </xf>
    <xf numFmtId="4" fontId="8" fillId="0" borderId="13" xfId="11" applyNumberFormat="1" applyFont="1" applyFill="1" applyBorder="1" applyAlignment="1">
      <alignment horizontal="right" wrapText="1" shrinkToFit="1"/>
    </xf>
    <xf numFmtId="4" fontId="8" fillId="0" borderId="16" xfId="11" applyNumberFormat="1" applyFont="1" applyFill="1" applyBorder="1" applyAlignment="1">
      <alignment horizontal="right" wrapText="1" shrinkToFit="1"/>
    </xf>
    <xf numFmtId="0" fontId="15" fillId="0" borderId="2" xfId="12" applyNumberFormat="1" applyFont="1" applyFill="1" applyBorder="1" applyAlignment="1">
      <alignment horizontal="right" wrapText="1"/>
    </xf>
    <xf numFmtId="0" fontId="8" fillId="0" borderId="2" xfId="7" applyNumberFormat="1" applyFont="1" applyFill="1" applyBorder="1" applyAlignment="1" applyProtection="1">
      <alignment horizontal="right" wrapText="1"/>
    </xf>
    <xf numFmtId="0" fontId="8" fillId="0" borderId="2" xfId="2" applyNumberFormat="1" applyFont="1" applyFill="1" applyBorder="1" applyAlignment="1" applyProtection="1">
      <alignment wrapText="1" shrinkToFit="1"/>
    </xf>
    <xf numFmtId="0" fontId="8" fillId="3" borderId="2" xfId="7" applyNumberFormat="1" applyFont="1" applyFill="1" applyBorder="1" applyAlignment="1" applyProtection="1">
      <alignment horizontal="right" wrapText="1"/>
    </xf>
    <xf numFmtId="0" fontId="9" fillId="3" borderId="2" xfId="7" applyNumberFormat="1" applyFont="1" applyFill="1" applyBorder="1" applyAlignment="1" applyProtection="1">
      <alignment horizontal="right" wrapText="1"/>
    </xf>
    <xf numFmtId="0" fontId="8" fillId="3" borderId="2" xfId="1" applyNumberFormat="1" applyFont="1" applyFill="1" applyBorder="1" applyAlignment="1" applyProtection="1">
      <alignment horizontal="right" wrapText="1"/>
    </xf>
    <xf numFmtId="0" fontId="9" fillId="0" borderId="2" xfId="2" applyNumberFormat="1" applyFont="1" applyFill="1" applyBorder="1" applyAlignment="1" applyProtection="1">
      <alignment horizontal="center" wrapText="1" shrinkToFit="1"/>
    </xf>
    <xf numFmtId="0" fontId="8" fillId="0" borderId="2" xfId="2" applyNumberFormat="1" applyFont="1" applyFill="1" applyBorder="1" applyAlignment="1" applyProtection="1">
      <alignment horizontal="right" wrapText="1" shrinkToFit="1"/>
    </xf>
    <xf numFmtId="0" fontId="8" fillId="0" borderId="2" xfId="11" applyNumberFormat="1" applyFont="1" applyFill="1" applyBorder="1" applyAlignment="1">
      <alignment horizontal="right" wrapText="1" shrinkToFit="1"/>
    </xf>
    <xf numFmtId="0" fontId="19" fillId="0" borderId="4" xfId="11" applyFont="1" applyBorder="1"/>
    <xf numFmtId="0" fontId="10" fillId="3" borderId="0" xfId="11" applyFont="1" applyFill="1" applyBorder="1" applyAlignment="1">
      <alignment wrapText="1"/>
    </xf>
    <xf numFmtId="49" fontId="10" fillId="0" borderId="2" xfId="11" applyNumberFormat="1" applyFont="1" applyFill="1" applyBorder="1" applyAlignment="1">
      <alignment horizontal="center" vertical="center" wrapText="1" shrinkToFit="1"/>
    </xf>
    <xf numFmtId="0" fontId="10" fillId="3" borderId="3" xfId="11" applyFont="1" applyFill="1" applyBorder="1" applyAlignment="1">
      <alignment horizontal="center" wrapText="1"/>
    </xf>
    <xf numFmtId="49" fontId="21" fillId="0" borderId="0" xfId="11" applyNumberFormat="1" applyFont="1" applyFill="1" applyBorder="1" applyAlignment="1">
      <alignment horizontal="center" vertical="top" wrapText="1" shrinkToFit="1"/>
    </xf>
    <xf numFmtId="49" fontId="21" fillId="0" borderId="0" xfId="11" applyNumberFormat="1" applyFont="1" applyFill="1" applyBorder="1" applyAlignment="1">
      <alignment horizontal="center" wrapText="1" shrinkToFit="1"/>
    </xf>
    <xf numFmtId="49" fontId="21" fillId="0" borderId="0" xfId="11" applyNumberFormat="1" applyFont="1" applyFill="1" applyBorder="1" applyAlignment="1">
      <alignment horizontal="right" wrapText="1" shrinkToFit="1"/>
    </xf>
    <xf numFmtId="49" fontId="21" fillId="0" borderId="0" xfId="11" applyNumberFormat="1" applyFont="1" applyFill="1" applyBorder="1" applyAlignment="1">
      <alignment horizontal="center" vertical="center" wrapText="1" shrinkToFit="1"/>
    </xf>
    <xf numFmtId="4" fontId="10" fillId="0" borderId="0" xfId="11" applyNumberFormat="1" applyFont="1" applyFill="1" applyBorder="1" applyAlignment="1">
      <alignment horizontal="right" wrapText="1" shrinkToFit="1"/>
    </xf>
    <xf numFmtId="0" fontId="10" fillId="3" borderId="0" xfId="11" applyFont="1" applyFill="1" applyBorder="1" applyAlignment="1">
      <alignment vertical="center" wrapText="1"/>
    </xf>
    <xf numFmtId="0" fontId="10" fillId="0" borderId="0" xfId="11" applyFont="1" applyFill="1" applyBorder="1" applyAlignment="1">
      <alignment horizontal="center" wrapText="1" shrinkToFit="1"/>
    </xf>
    <xf numFmtId="4" fontId="10" fillId="0" borderId="0" xfId="11" applyNumberFormat="1" applyFont="1" applyFill="1" applyBorder="1" applyAlignment="1">
      <alignment horizontal="center" wrapText="1" shrinkToFit="1"/>
    </xf>
    <xf numFmtId="0" fontId="10" fillId="0" borderId="2" xfId="11" applyFont="1" applyFill="1" applyBorder="1" applyAlignment="1">
      <alignment horizontal="center" wrapText="1" shrinkToFit="1"/>
    </xf>
    <xf numFmtId="4" fontId="10" fillId="0" borderId="2" xfId="11" applyNumberFormat="1" applyFont="1" applyFill="1" applyBorder="1" applyAlignment="1">
      <alignment horizontal="center" wrapText="1" shrinkToFit="1"/>
    </xf>
    <xf numFmtId="4" fontId="10" fillId="0" borderId="2" xfId="11" applyNumberFormat="1" applyFont="1" applyFill="1" applyBorder="1" applyAlignment="1">
      <alignment horizontal="right" wrapText="1" shrinkToFit="1"/>
    </xf>
    <xf numFmtId="49" fontId="10" fillId="0" borderId="2" xfId="11" applyNumberFormat="1" applyFont="1" applyFill="1" applyBorder="1" applyAlignment="1">
      <alignment horizontal="justify" vertical="center" wrapText="1" shrinkToFit="1"/>
    </xf>
    <xf numFmtId="0" fontId="10" fillId="3" borderId="0" xfId="11" applyFont="1" applyFill="1" applyBorder="1" applyAlignment="1">
      <alignment vertical="top" wrapText="1"/>
    </xf>
    <xf numFmtId="49" fontId="19" fillId="0" borderId="2" xfId="11" applyNumberFormat="1" applyFont="1" applyFill="1" applyBorder="1" applyAlignment="1">
      <alignment horizontal="center" vertical="center" wrapText="1" shrinkToFit="1"/>
    </xf>
    <xf numFmtId="49" fontId="19" fillId="0" borderId="2" xfId="11" applyNumberFormat="1" applyFont="1" applyFill="1" applyBorder="1" applyAlignment="1">
      <alignment horizontal="left" vertical="center" wrapText="1" shrinkToFit="1"/>
    </xf>
    <xf numFmtId="0" fontId="19" fillId="0" borderId="2" xfId="11" applyFont="1" applyFill="1" applyBorder="1" applyAlignment="1">
      <alignment horizontal="left" vertical="center" wrapText="1" shrinkToFit="1"/>
    </xf>
    <xf numFmtId="0" fontId="19" fillId="0" borderId="2" xfId="11" applyFont="1" applyFill="1" applyBorder="1" applyAlignment="1">
      <alignment horizontal="center" vertical="center" wrapText="1" shrinkToFit="1"/>
    </xf>
    <xf numFmtId="4" fontId="19" fillId="0" borderId="2" xfId="11" applyNumberFormat="1" applyFont="1" applyFill="1" applyBorder="1" applyAlignment="1">
      <alignment horizontal="right" vertical="center" wrapText="1" shrinkToFit="1"/>
    </xf>
    <xf numFmtId="4" fontId="19" fillId="0" borderId="2" xfId="11" applyNumberFormat="1" applyFont="1" applyFill="1" applyBorder="1" applyAlignment="1">
      <alignment horizontal="right" wrapText="1" shrinkToFit="1"/>
    </xf>
    <xf numFmtId="49" fontId="19" fillId="0" borderId="2" xfId="11" applyNumberFormat="1" applyFont="1" applyFill="1" applyBorder="1" applyAlignment="1">
      <alignment horizontal="justify" vertical="center" wrapText="1" shrinkToFit="1"/>
    </xf>
    <xf numFmtId="49" fontId="19" fillId="0" borderId="0" xfId="11" applyNumberFormat="1" applyFont="1" applyFill="1" applyBorder="1" applyAlignment="1">
      <alignment horizontal="center" vertical="center" wrapText="1" shrinkToFit="1"/>
    </xf>
    <xf numFmtId="4" fontId="19" fillId="0" borderId="0" xfId="11" applyNumberFormat="1" applyFont="1" applyFill="1" applyBorder="1" applyAlignment="1">
      <alignment horizontal="center" wrapText="1"/>
    </xf>
    <xf numFmtId="4" fontId="19" fillId="0" borderId="0" xfId="11" applyNumberFormat="1" applyFont="1" applyFill="1" applyBorder="1" applyAlignment="1">
      <alignment horizontal="right" wrapText="1" shrinkToFit="1"/>
    </xf>
    <xf numFmtId="4" fontId="21" fillId="0" borderId="2" xfId="11" applyNumberFormat="1" applyFont="1" applyFill="1" applyBorder="1" applyAlignment="1">
      <alignment horizontal="right" wrapText="1" shrinkToFit="1"/>
    </xf>
    <xf numFmtId="49" fontId="10" fillId="0" borderId="0" xfId="11" applyNumberFormat="1" applyFont="1" applyFill="1" applyBorder="1" applyAlignment="1">
      <alignment horizontal="center" vertical="center" wrapText="1" shrinkToFit="1"/>
    </xf>
    <xf numFmtId="4" fontId="21" fillId="0" borderId="0" xfId="11" applyNumberFormat="1" applyFont="1" applyFill="1" applyBorder="1" applyAlignment="1">
      <alignment horizontal="right" wrapText="1" shrinkToFit="1"/>
    </xf>
    <xf numFmtId="4" fontId="19" fillId="0" borderId="2" xfId="11" applyNumberFormat="1" applyFont="1" applyFill="1" applyBorder="1" applyAlignment="1">
      <alignment horizontal="center" wrapText="1"/>
    </xf>
    <xf numFmtId="0" fontId="10" fillId="3" borderId="0" xfId="11" applyFont="1" applyFill="1" applyBorder="1" applyAlignment="1">
      <alignment horizontal="center" vertical="center" wrapText="1"/>
    </xf>
    <xf numFmtId="49" fontId="22" fillId="0" borderId="0" xfId="11" applyNumberFormat="1" applyFont="1" applyFill="1" applyBorder="1" applyAlignment="1">
      <alignment horizontal="center" vertical="center" wrapText="1" shrinkToFit="1"/>
    </xf>
    <xf numFmtId="4" fontId="10" fillId="0" borderId="2" xfId="13" applyNumberFormat="1" applyFont="1" applyFill="1" applyBorder="1" applyAlignment="1" applyProtection="1">
      <alignment horizontal="right" wrapText="1" shrinkToFit="1"/>
    </xf>
    <xf numFmtId="49" fontId="10" fillId="0" borderId="2" xfId="11" applyNumberFormat="1" applyFont="1" applyFill="1" applyBorder="1" applyAlignment="1">
      <alignment horizontal="left" vertical="center" wrapText="1" shrinkToFit="1"/>
    </xf>
    <xf numFmtId="49" fontId="19" fillId="3" borderId="2" xfId="12" applyNumberFormat="1" applyFont="1" applyFill="1" applyBorder="1" applyAlignment="1">
      <alignment horizontal="justify" vertical="top" wrapText="1"/>
    </xf>
    <xf numFmtId="4" fontId="10" fillId="0" borderId="2" xfId="13" applyNumberFormat="1" applyFont="1" applyFill="1" applyBorder="1" applyAlignment="1" applyProtection="1">
      <alignment shrinkToFit="1"/>
    </xf>
    <xf numFmtId="164" fontId="19" fillId="0" borderId="2" xfId="12" applyNumberFormat="1" applyFont="1" applyFill="1" applyBorder="1" applyAlignment="1">
      <alignment horizontal="right" wrapText="1"/>
    </xf>
    <xf numFmtId="165" fontId="10" fillId="0" borderId="2" xfId="13" applyFont="1" applyFill="1" applyBorder="1" applyAlignment="1" applyProtection="1">
      <alignment horizontal="center" wrapText="1" shrinkToFit="1"/>
    </xf>
    <xf numFmtId="0" fontId="19" fillId="0" borderId="0" xfId="11" applyFont="1" applyFill="1" applyBorder="1" applyAlignment="1">
      <alignment horizontal="center" wrapText="1" shrinkToFit="1"/>
    </xf>
    <xf numFmtId="166" fontId="10" fillId="0" borderId="0" xfId="13" applyNumberFormat="1" applyFont="1" applyFill="1" applyBorder="1" applyAlignment="1" applyProtection="1">
      <alignment horizontal="center" wrapText="1" shrinkToFit="1"/>
    </xf>
    <xf numFmtId="49" fontId="21" fillId="0" borderId="2" xfId="11" applyNumberFormat="1" applyFont="1" applyFill="1" applyBorder="1" applyAlignment="1">
      <alignment horizontal="center" vertical="center" wrapText="1" shrinkToFit="1"/>
    </xf>
    <xf numFmtId="0" fontId="19" fillId="0" borderId="2" xfId="11" applyFont="1" applyFill="1" applyBorder="1" applyAlignment="1">
      <alignment horizontal="center"/>
    </xf>
    <xf numFmtId="2" fontId="19" fillId="0" borderId="2" xfId="11" applyNumberFormat="1" applyFont="1" applyFill="1" applyBorder="1" applyAlignment="1">
      <alignment horizontal="right" wrapText="1" shrinkToFit="1"/>
    </xf>
    <xf numFmtId="4" fontId="25" fillId="0" borderId="2" xfId="11" applyNumberFormat="1" applyFont="1" applyFill="1" applyBorder="1" applyAlignment="1">
      <alignment horizontal="right" wrapText="1" shrinkToFit="1"/>
    </xf>
    <xf numFmtId="0" fontId="10" fillId="0" borderId="0" xfId="11" applyFont="1" applyFill="1" applyBorder="1" applyAlignment="1">
      <alignment wrapText="1"/>
    </xf>
    <xf numFmtId="165" fontId="10" fillId="0" borderId="2" xfId="13" applyFont="1" applyFill="1" applyBorder="1" applyAlignment="1" applyProtection="1">
      <alignment horizontal="right" wrapText="1" shrinkToFit="1"/>
    </xf>
    <xf numFmtId="4" fontId="10" fillId="0" borderId="2" xfId="11" applyNumberFormat="1" applyFont="1" applyFill="1" applyBorder="1" applyAlignment="1">
      <alignment horizontal="right" wrapText="1"/>
    </xf>
    <xf numFmtId="4" fontId="10" fillId="0" borderId="0" xfId="11" applyNumberFormat="1" applyFont="1" applyFill="1" applyBorder="1" applyAlignment="1">
      <alignment horizontal="center" wrapText="1"/>
    </xf>
    <xf numFmtId="0" fontId="10" fillId="0" borderId="0" xfId="11" applyFont="1" applyFill="1" applyBorder="1" applyAlignment="1">
      <alignment horizontal="center" vertical="center" wrapText="1"/>
    </xf>
    <xf numFmtId="0" fontId="21" fillId="0" borderId="0" xfId="11" applyFont="1" applyFill="1" applyBorder="1" applyAlignment="1">
      <alignment horizontal="center" wrapText="1"/>
    </xf>
    <xf numFmtId="0" fontId="21" fillId="0" borderId="0" xfId="11" applyFont="1" applyFill="1" applyBorder="1" applyAlignment="1">
      <alignment horizontal="right" wrapText="1"/>
    </xf>
    <xf numFmtId="0" fontId="21" fillId="0" borderId="2" xfId="11" applyFont="1" applyFill="1" applyBorder="1" applyAlignment="1">
      <alignment horizontal="center" vertical="center" wrapText="1"/>
    </xf>
    <xf numFmtId="4" fontId="21" fillId="0" borderId="2" xfId="11" applyNumberFormat="1" applyFont="1" applyFill="1" applyBorder="1" applyAlignment="1">
      <alignment horizontal="right" wrapText="1"/>
    </xf>
    <xf numFmtId="0" fontId="21" fillId="0" borderId="0" xfId="11" applyFont="1" applyFill="1" applyBorder="1" applyAlignment="1">
      <alignment horizontal="center" vertical="top" wrapText="1"/>
    </xf>
    <xf numFmtId="4" fontId="21" fillId="0" borderId="0" xfId="11" applyNumberFormat="1" applyFont="1" applyFill="1" applyBorder="1" applyAlignment="1">
      <alignment horizontal="right" wrapText="1"/>
    </xf>
    <xf numFmtId="49" fontId="10" fillId="0" borderId="0" xfId="11" applyNumberFormat="1" applyFont="1" applyFill="1" applyBorder="1" applyAlignment="1">
      <alignment horizontal="center" vertical="top" wrapText="1"/>
    </xf>
    <xf numFmtId="0" fontId="10" fillId="0" borderId="0" xfId="11" applyFont="1" applyFill="1" applyBorder="1" applyAlignment="1">
      <alignment horizontal="center" wrapText="1"/>
    </xf>
    <xf numFmtId="0" fontId="10" fillId="0" borderId="0" xfId="11" applyFont="1" applyFill="1" applyBorder="1" applyAlignment="1">
      <alignment horizontal="right" wrapText="1"/>
    </xf>
    <xf numFmtId="49" fontId="10" fillId="3" borderId="0" xfId="11" applyNumberFormat="1" applyFont="1" applyFill="1" applyBorder="1" applyAlignment="1">
      <alignment horizontal="center" vertical="top" wrapText="1"/>
    </xf>
    <xf numFmtId="0" fontId="10" fillId="3" borderId="0" xfId="11" applyFont="1" applyFill="1" applyBorder="1" applyAlignment="1">
      <alignment horizontal="center" wrapText="1"/>
    </xf>
    <xf numFmtId="0" fontId="10" fillId="3" borderId="0" xfId="11" applyFont="1" applyFill="1" applyBorder="1" applyAlignment="1">
      <alignment horizontal="right" wrapText="1"/>
    </xf>
    <xf numFmtId="49" fontId="9" fillId="0" borderId="8" xfId="11" applyNumberFormat="1" applyFont="1" applyFill="1" applyBorder="1" applyAlignment="1">
      <alignment horizontal="center" vertical="center" wrapText="1" shrinkToFit="1"/>
    </xf>
    <xf numFmtId="49" fontId="9" fillId="3" borderId="8" xfId="0" applyNumberFormat="1" applyFont="1" applyFill="1" applyBorder="1" applyAlignment="1">
      <alignment horizontal="center" vertical="center" wrapText="1" shrinkToFit="1"/>
    </xf>
    <xf numFmtId="0" fontId="8" fillId="0" borderId="8" xfId="11" applyFont="1" applyFill="1" applyBorder="1" applyAlignment="1">
      <alignment horizontal="center" vertical="center" wrapText="1" shrinkToFit="1"/>
    </xf>
    <xf numFmtId="4" fontId="8" fillId="0" borderId="8" xfId="11" applyNumberFormat="1" applyFont="1" applyFill="1" applyBorder="1" applyAlignment="1">
      <alignment horizontal="center" vertical="center" wrapText="1" shrinkToFit="1"/>
    </xf>
    <xf numFmtId="49" fontId="21" fillId="0" borderId="8" xfId="11" applyNumberFormat="1" applyFont="1" applyFill="1" applyBorder="1" applyAlignment="1">
      <alignment horizontal="center" vertical="center" wrapText="1" shrinkToFit="1"/>
    </xf>
    <xf numFmtId="0" fontId="10" fillId="0" borderId="8" xfId="11" applyFont="1" applyFill="1" applyBorder="1" applyAlignment="1">
      <alignment horizontal="center" vertical="center" wrapText="1" shrinkToFit="1"/>
    </xf>
    <xf numFmtId="4" fontId="10" fillId="0" borderId="8" xfId="11" applyNumberFormat="1" applyFont="1" applyFill="1" applyBorder="1" applyAlignment="1">
      <alignment horizontal="center" vertical="center" wrapText="1" shrinkToFit="1"/>
    </xf>
    <xf numFmtId="4" fontId="10" fillId="0" borderId="8" xfId="11" applyNumberFormat="1" applyFont="1" applyFill="1" applyBorder="1" applyAlignment="1">
      <alignment horizontal="right" wrapText="1" shrinkToFit="1"/>
    </xf>
    <xf numFmtId="49" fontId="21" fillId="0" borderId="26" xfId="11" applyNumberFormat="1" applyFont="1" applyFill="1" applyBorder="1" applyAlignment="1">
      <alignment horizontal="center" vertical="center" wrapText="1" shrinkToFit="1"/>
    </xf>
    <xf numFmtId="4" fontId="21" fillId="0" borderId="8" xfId="11" applyNumberFormat="1" applyFont="1" applyFill="1" applyBorder="1" applyAlignment="1">
      <alignment horizontal="right" wrapText="1" shrinkToFit="1"/>
    </xf>
    <xf numFmtId="49" fontId="10" fillId="0" borderId="9" xfId="11" applyNumberFormat="1" applyFont="1" applyFill="1" applyBorder="1" applyAlignment="1">
      <alignment horizontal="center" vertical="center" wrapText="1" shrinkToFit="1"/>
    </xf>
    <xf numFmtId="49" fontId="10" fillId="0" borderId="10" xfId="11" applyNumberFormat="1" applyFont="1" applyFill="1" applyBorder="1" applyAlignment="1">
      <alignment horizontal="center" vertical="center" wrapText="1" shrinkToFit="1"/>
    </xf>
    <xf numFmtId="49" fontId="10" fillId="0" borderId="14" xfId="11" applyNumberFormat="1" applyFont="1" applyFill="1" applyBorder="1" applyAlignment="1">
      <alignment horizontal="center" vertical="center" wrapText="1" shrinkToFit="1"/>
    </xf>
    <xf numFmtId="49" fontId="10" fillId="0" borderId="16" xfId="11" applyNumberFormat="1" applyFont="1" applyFill="1" applyBorder="1" applyAlignment="1">
      <alignment horizontal="center" vertical="center" wrapText="1" shrinkToFit="1"/>
    </xf>
    <xf numFmtId="49" fontId="10" fillId="0" borderId="14" xfId="11" applyNumberFormat="1" applyFont="1" applyFill="1" applyBorder="1" applyAlignment="1">
      <alignment horizontal="justify" vertical="center" wrapText="1" shrinkToFit="1"/>
    </xf>
    <xf numFmtId="49" fontId="10" fillId="0" borderId="16" xfId="11" applyNumberFormat="1" applyFont="1" applyFill="1" applyBorder="1" applyAlignment="1">
      <alignment horizontal="justify" vertical="center" wrapText="1" shrinkToFit="1"/>
    </xf>
    <xf numFmtId="0" fontId="10" fillId="0" borderId="9" xfId="11" applyFont="1" applyFill="1" applyBorder="1" applyAlignment="1">
      <alignment horizontal="center" vertical="center" wrapText="1" shrinkToFit="1"/>
    </xf>
    <xf numFmtId="0" fontId="10" fillId="0" borderId="10" xfId="11" applyFont="1" applyFill="1" applyBorder="1" applyAlignment="1">
      <alignment horizontal="center" wrapText="1" shrinkToFit="1"/>
    </xf>
    <xf numFmtId="0" fontId="10" fillId="3" borderId="11" xfId="11" applyFont="1" applyFill="1" applyBorder="1" applyAlignment="1">
      <alignment vertical="top" wrapText="1"/>
    </xf>
    <xf numFmtId="0" fontId="10" fillId="3" borderId="14" xfId="11" applyFont="1" applyFill="1" applyBorder="1" applyAlignment="1">
      <alignment vertical="top" wrapText="1"/>
    </xf>
    <xf numFmtId="4" fontId="19" fillId="0" borderId="16" xfId="11" applyNumberFormat="1" applyFont="1" applyFill="1" applyBorder="1" applyAlignment="1">
      <alignment horizontal="center" wrapText="1"/>
    </xf>
    <xf numFmtId="4" fontId="10" fillId="0" borderId="9" xfId="11" applyNumberFormat="1" applyFont="1" applyFill="1" applyBorder="1" applyAlignment="1">
      <alignment horizontal="center" vertical="center" wrapText="1" shrinkToFit="1"/>
    </xf>
    <xf numFmtId="4" fontId="10" fillId="0" borderId="10" xfId="11" applyNumberFormat="1" applyFont="1" applyFill="1" applyBorder="1" applyAlignment="1">
      <alignment horizontal="center" wrapText="1" shrinkToFit="1"/>
    </xf>
    <xf numFmtId="4" fontId="10" fillId="0" borderId="13" xfId="11" applyNumberFormat="1" applyFont="1" applyFill="1" applyBorder="1" applyAlignment="1">
      <alignment horizontal="right" wrapText="1" shrinkToFit="1"/>
    </xf>
    <xf numFmtId="4" fontId="10" fillId="0" borderId="16" xfId="11" applyNumberFormat="1" applyFont="1" applyFill="1" applyBorder="1" applyAlignment="1">
      <alignment horizontal="right" wrapText="1" shrinkToFit="1"/>
    </xf>
    <xf numFmtId="4" fontId="10" fillId="0" borderId="9" xfId="11" applyNumberFormat="1" applyFont="1" applyFill="1" applyBorder="1" applyAlignment="1">
      <alignment horizontal="right" wrapText="1" shrinkToFit="1"/>
    </xf>
    <xf numFmtId="4" fontId="10" fillId="0" borderId="10" xfId="11" applyNumberFormat="1" applyFont="1" applyFill="1" applyBorder="1" applyAlignment="1">
      <alignment horizontal="right" wrapText="1" shrinkToFit="1"/>
    </xf>
    <xf numFmtId="0" fontId="10" fillId="0" borderId="2" xfId="11" applyNumberFormat="1" applyFont="1" applyFill="1" applyBorder="1" applyAlignment="1">
      <alignment horizontal="right" wrapText="1" shrinkToFit="1"/>
    </xf>
    <xf numFmtId="0" fontId="10" fillId="0" borderId="9" xfId="11" applyFont="1" applyFill="1" applyBorder="1" applyAlignment="1">
      <alignment horizontal="center" wrapText="1" shrinkToFit="1"/>
    </xf>
    <xf numFmtId="0" fontId="10" fillId="0" borderId="2" xfId="13" applyNumberFormat="1" applyFont="1" applyFill="1" applyBorder="1" applyAlignment="1" applyProtection="1">
      <alignment horizontal="right" wrapText="1" shrinkToFit="1"/>
    </xf>
    <xf numFmtId="0" fontId="19" fillId="0" borderId="2" xfId="11" applyNumberFormat="1" applyFont="1" applyFill="1" applyBorder="1" applyAlignment="1">
      <alignment horizontal="right" wrapText="1" shrinkToFit="1"/>
    </xf>
    <xf numFmtId="0" fontId="26" fillId="0" borderId="0" xfId="14"/>
    <xf numFmtId="0" fontId="29" fillId="0" borderId="27" xfId="14" applyFont="1" applyBorder="1"/>
    <xf numFmtId="4" fontId="28" fillId="0" borderId="0" xfId="14" applyNumberFormat="1" applyFont="1" applyFill="1" applyBorder="1" applyAlignment="1">
      <alignment horizontal="center" vertical="center"/>
    </xf>
    <xf numFmtId="0" fontId="28" fillId="0" borderId="0" xfId="14" applyFont="1" applyFill="1"/>
    <xf numFmtId="0" fontId="26" fillId="0" borderId="0" xfId="14" applyAlignment="1">
      <alignment wrapText="1"/>
    </xf>
    <xf numFmtId="0" fontId="28" fillId="0" borderId="0" xfId="14" applyFont="1"/>
    <xf numFmtId="4" fontId="19" fillId="0" borderId="8" xfId="11" applyNumberFormat="1" applyFont="1" applyFill="1" applyBorder="1" applyAlignment="1">
      <alignment horizontal="center" wrapText="1"/>
    </xf>
    <xf numFmtId="0" fontId="15" fillId="0" borderId="8" xfId="12" applyFont="1" applyFill="1" applyBorder="1" applyAlignment="1">
      <alignment horizontal="center" wrapText="1"/>
    </xf>
    <xf numFmtId="0" fontId="32" fillId="0" borderId="8" xfId="14" applyFont="1" applyFill="1" applyBorder="1" applyAlignment="1">
      <alignment horizontal="justify" vertical="top" wrapText="1"/>
    </xf>
    <xf numFmtId="0" fontId="34" fillId="0" borderId="8" xfId="14" applyFont="1" applyFill="1" applyBorder="1" applyAlignment="1">
      <alignment horizontal="justify" vertical="top" wrapText="1"/>
    </xf>
    <xf numFmtId="0" fontId="8" fillId="0" borderId="8" xfId="0" applyFont="1" applyFill="1" applyBorder="1" applyAlignment="1">
      <alignment horizontal="center" wrapText="1" shrinkToFit="1"/>
    </xf>
    <xf numFmtId="49" fontId="36" fillId="0" borderId="0" xfId="14" applyNumberFormat="1" applyFont="1" applyFill="1" applyBorder="1" applyAlignment="1">
      <alignment horizontal="center" vertical="center" wrapText="1"/>
    </xf>
    <xf numFmtId="49" fontId="36" fillId="0" borderId="0" xfId="11" applyNumberFormat="1" applyFont="1" applyFill="1" applyBorder="1" applyAlignment="1">
      <alignment horizontal="center" vertical="center" wrapText="1"/>
    </xf>
    <xf numFmtId="49" fontId="10" fillId="3" borderId="2" xfId="0" applyNumberFormat="1" applyFont="1" applyFill="1" applyBorder="1" applyAlignment="1">
      <alignment horizontal="center" vertical="center" wrapText="1" shrinkToFit="1"/>
    </xf>
    <xf numFmtId="0" fontId="32" fillId="0" borderId="0" xfId="14" applyFont="1" applyAlignment="1">
      <alignment horizontal="center"/>
    </xf>
    <xf numFmtId="4" fontId="34" fillId="0" borderId="0" xfId="14" applyNumberFormat="1" applyFont="1" applyAlignment="1">
      <alignment horizontal="center"/>
    </xf>
    <xf numFmtId="0" fontId="31" fillId="0" borderId="0" xfId="14" applyFont="1" applyAlignment="1">
      <alignment horizontal="center"/>
    </xf>
    <xf numFmtId="0" fontId="31" fillId="0" borderId="0" xfId="14" applyFont="1" applyAlignment="1">
      <alignment horizontal="left"/>
    </xf>
    <xf numFmtId="171" fontId="32" fillId="0" borderId="0" xfId="14" applyNumberFormat="1" applyFont="1" applyAlignment="1">
      <alignment horizontal="center"/>
    </xf>
    <xf numFmtId="4" fontId="34" fillId="0" borderId="0" xfId="14" applyNumberFormat="1" applyFont="1" applyAlignment="1">
      <alignment horizontal="center" wrapText="1"/>
    </xf>
    <xf numFmtId="0" fontId="32" fillId="0" borderId="8" xfId="14" applyFont="1" applyFill="1" applyBorder="1" applyAlignment="1">
      <alignment horizontal="center" vertical="top"/>
    </xf>
    <xf numFmtId="4" fontId="34" fillId="0" borderId="8" xfId="14" applyNumberFormat="1" applyFont="1" applyFill="1" applyBorder="1" applyAlignment="1">
      <alignment horizontal="center"/>
    </xf>
    <xf numFmtId="4" fontId="34" fillId="0" borderId="8" xfId="15" applyNumberFormat="1" applyFont="1" applyFill="1" applyBorder="1" applyAlignment="1" applyProtection="1">
      <alignment horizontal="center" wrapText="1"/>
    </xf>
    <xf numFmtId="0" fontId="19" fillId="0" borderId="8" xfId="12" applyFont="1" applyFill="1" applyBorder="1" applyAlignment="1">
      <alignment horizontal="center" wrapText="1"/>
    </xf>
    <xf numFmtId="0" fontId="34" fillId="0" borderId="8" xfId="14" applyFont="1" applyFill="1" applyBorder="1" applyAlignment="1">
      <alignment horizontal="center"/>
    </xf>
    <xf numFmtId="0" fontId="32" fillId="0" borderId="8" xfId="14" applyFont="1" applyBorder="1" applyAlignment="1">
      <alignment horizontal="center"/>
    </xf>
    <xf numFmtId="4" fontId="36" fillId="0" borderId="8" xfId="14" applyNumberFormat="1" applyFont="1" applyBorder="1" applyAlignment="1">
      <alignment horizontal="center" wrapText="1"/>
    </xf>
    <xf numFmtId="4" fontId="36" fillId="0" borderId="0" xfId="14" applyNumberFormat="1" applyFont="1" applyFill="1" applyAlignment="1">
      <alignment horizontal="center" wrapText="1"/>
    </xf>
    <xf numFmtId="0" fontId="34" fillId="0" borderId="8" xfId="14" applyFont="1" applyBorder="1" applyAlignment="1">
      <alignment horizontal="center" vertical="top"/>
    </xf>
    <xf numFmtId="0" fontId="34" fillId="0" borderId="8" xfId="14" applyFont="1" applyBorder="1" applyAlignment="1">
      <alignment horizontal="justify" vertical="top" wrapText="1"/>
    </xf>
    <xf numFmtId="170" fontId="34" fillId="0" borderId="8" xfId="14" applyNumberFormat="1" applyFont="1" applyFill="1" applyBorder="1" applyAlignment="1">
      <alignment horizontal="center"/>
    </xf>
    <xf numFmtId="4" fontId="34" fillId="0" borderId="8" xfId="14" applyNumberFormat="1" applyFont="1" applyFill="1" applyBorder="1" applyAlignment="1">
      <alignment horizontal="center" wrapText="1"/>
    </xf>
    <xf numFmtId="0" fontId="32" fillId="0" borderId="0" xfId="14" applyFont="1" applyAlignment="1">
      <alignment horizontal="center" vertical="top"/>
    </xf>
    <xf numFmtId="4" fontId="34" fillId="0" borderId="0" xfId="15" applyNumberFormat="1" applyFont="1" applyFill="1" applyBorder="1" applyAlignment="1" applyProtection="1">
      <alignment horizontal="center" wrapText="1"/>
    </xf>
    <xf numFmtId="4" fontId="36" fillId="0" borderId="8" xfId="14" applyNumberFormat="1" applyFont="1" applyFill="1" applyBorder="1" applyAlignment="1">
      <alignment horizontal="center" wrapText="1"/>
    </xf>
    <xf numFmtId="0" fontId="32" fillId="0" borderId="0" xfId="14" applyFont="1" applyBorder="1" applyAlignment="1">
      <alignment horizontal="center"/>
    </xf>
    <xf numFmtId="0" fontId="36" fillId="0" borderId="0" xfId="14" applyFont="1" applyBorder="1" applyAlignment="1">
      <alignment horizontal="left" vertical="center" wrapText="1"/>
    </xf>
    <xf numFmtId="4" fontId="36" fillId="0" borderId="0" xfId="14" applyNumberFormat="1" applyFont="1" applyFill="1" applyBorder="1" applyAlignment="1">
      <alignment horizontal="center" wrapText="1"/>
    </xf>
    <xf numFmtId="0" fontId="31" fillId="0" borderId="0" xfId="14" applyFont="1" applyBorder="1" applyAlignment="1">
      <alignment horizontal="center" vertical="top" wrapText="1"/>
    </xf>
    <xf numFmtId="0" fontId="31" fillId="0" borderId="0" xfId="14" applyFont="1" applyBorder="1" applyAlignment="1">
      <alignment horizontal="left" vertical="top" wrapText="1"/>
    </xf>
    <xf numFmtId="0" fontId="32" fillId="0" borderId="0" xfId="14" applyFont="1" applyFill="1" applyBorder="1" applyAlignment="1">
      <alignment horizontal="center" vertical="center"/>
    </xf>
    <xf numFmtId="170" fontId="32" fillId="0" borderId="0" xfId="14" applyNumberFormat="1" applyFont="1" applyFill="1" applyBorder="1" applyAlignment="1">
      <alignment horizontal="center"/>
    </xf>
    <xf numFmtId="4" fontId="36" fillId="0" borderId="0" xfId="14" applyNumberFormat="1" applyFont="1" applyFill="1" applyBorder="1" applyAlignment="1">
      <alignment horizontal="center" vertical="center"/>
    </xf>
    <xf numFmtId="0" fontId="34" fillId="0" borderId="0" xfId="14" applyFont="1" applyAlignment="1">
      <alignment horizontal="center" vertical="top"/>
    </xf>
    <xf numFmtId="0" fontId="34" fillId="0" borderId="0" xfId="14" applyFont="1" applyAlignment="1">
      <alignment horizontal="center"/>
    </xf>
    <xf numFmtId="0" fontId="34" fillId="0" borderId="8" xfId="14" applyFont="1" applyBorder="1" applyAlignment="1">
      <alignment horizontal="center"/>
    </xf>
    <xf numFmtId="0" fontId="32" fillId="0" borderId="8" xfId="14" applyFont="1" applyBorder="1" applyAlignment="1">
      <alignment horizontal="justify" wrapText="1"/>
    </xf>
    <xf numFmtId="0" fontId="36" fillId="0" borderId="0" xfId="14" applyFont="1" applyFill="1" applyBorder="1" applyAlignment="1">
      <alignment horizontal="center" vertical="top" wrapText="1"/>
    </xf>
    <xf numFmtId="0" fontId="36" fillId="0" borderId="0" xfId="14" applyFont="1" applyFill="1" applyBorder="1" applyAlignment="1">
      <alignment horizontal="left" vertical="top" wrapText="1"/>
    </xf>
    <xf numFmtId="0" fontId="34" fillId="0" borderId="8" xfId="14" applyFont="1" applyFill="1" applyBorder="1" applyAlignment="1">
      <alignment horizontal="center" vertical="top" wrapText="1"/>
    </xf>
    <xf numFmtId="0" fontId="10" fillId="0" borderId="8" xfId="0" applyFont="1" applyFill="1" applyBorder="1" applyAlignment="1">
      <alignment horizontal="center" wrapText="1" shrinkToFit="1"/>
    </xf>
    <xf numFmtId="172" fontId="34" fillId="0" borderId="8" xfId="15" applyFont="1" applyFill="1" applyBorder="1" applyAlignment="1" applyProtection="1">
      <alignment horizontal="center" wrapText="1"/>
    </xf>
    <xf numFmtId="4" fontId="36" fillId="0" borderId="8" xfId="14" applyNumberFormat="1" applyFont="1" applyBorder="1" applyAlignment="1">
      <alignment horizontal="center"/>
    </xf>
    <xf numFmtId="4" fontId="36" fillId="0" borderId="0" xfId="14" applyNumberFormat="1" applyFont="1" applyBorder="1" applyAlignment="1">
      <alignment horizontal="center"/>
    </xf>
    <xf numFmtId="0" fontId="36" fillId="0" borderId="8" xfId="14" applyFont="1" applyBorder="1" applyAlignment="1">
      <alignment horizontal="center"/>
    </xf>
    <xf numFmtId="0" fontId="36" fillId="0" borderId="8" xfId="14" applyFont="1" applyBorder="1" applyAlignment="1">
      <alignment horizontal="center" vertical="top" wrapText="1"/>
    </xf>
    <xf numFmtId="0" fontId="36" fillId="0" borderId="0" xfId="14" applyFont="1" applyAlignment="1">
      <alignment horizontal="center"/>
    </xf>
    <xf numFmtId="4" fontId="32" fillId="0" borderId="0" xfId="14" applyNumberFormat="1" applyFont="1" applyAlignment="1">
      <alignment horizontal="center"/>
    </xf>
    <xf numFmtId="0" fontId="36" fillId="0" borderId="0" xfId="14" applyFont="1" applyFill="1" applyBorder="1" applyAlignment="1">
      <alignment horizontal="center" wrapText="1"/>
    </xf>
    <xf numFmtId="0" fontId="34" fillId="0" borderId="0" xfId="14" applyFont="1" applyFill="1" applyBorder="1" applyAlignment="1">
      <alignment horizontal="center" vertical="top" wrapText="1"/>
    </xf>
    <xf numFmtId="0" fontId="34" fillId="0" borderId="0" xfId="14" applyFont="1" applyFill="1" applyBorder="1" applyAlignment="1">
      <alignment horizontal="center" wrapText="1"/>
    </xf>
    <xf numFmtId="4" fontId="34" fillId="0" borderId="0" xfId="14" applyNumberFormat="1" applyFont="1" applyFill="1" applyBorder="1" applyAlignment="1">
      <alignment horizontal="center" wrapText="1"/>
    </xf>
    <xf numFmtId="172" fontId="34" fillId="0" borderId="0" xfId="15" applyFont="1" applyFill="1" applyBorder="1" applyAlignment="1" applyProtection="1">
      <alignment horizontal="center" wrapText="1"/>
    </xf>
    <xf numFmtId="4" fontId="36" fillId="0" borderId="0" xfId="15" applyNumberFormat="1" applyFont="1" applyFill="1" applyBorder="1" applyAlignment="1" applyProtection="1">
      <alignment horizontal="center" wrapText="1"/>
    </xf>
    <xf numFmtId="0" fontId="34" fillId="0" borderId="8" xfId="14" applyNumberFormat="1" applyFont="1" applyFill="1" applyBorder="1" applyAlignment="1">
      <alignment horizontal="center"/>
    </xf>
    <xf numFmtId="0" fontId="34" fillId="0" borderId="8" xfId="15" applyNumberFormat="1" applyFont="1" applyFill="1" applyBorder="1" applyAlignment="1" applyProtection="1">
      <alignment horizontal="center" wrapText="1"/>
    </xf>
    <xf numFmtId="0" fontId="32" fillId="0" borderId="24" xfId="14" applyFont="1" applyBorder="1" applyAlignment="1">
      <alignment horizontal="center"/>
    </xf>
    <xf numFmtId="4" fontId="36" fillId="0" borderId="26" xfId="14" applyNumberFormat="1" applyFont="1" applyBorder="1" applyAlignment="1">
      <alignment horizontal="center" wrapText="1"/>
    </xf>
    <xf numFmtId="0" fontId="36" fillId="0" borderId="28" xfId="14" applyFont="1" applyBorder="1" applyAlignment="1">
      <alignment horizontal="left"/>
    </xf>
    <xf numFmtId="0" fontId="32" fillId="0" borderId="8" xfId="14" applyFont="1" applyBorder="1"/>
    <xf numFmtId="4" fontId="36" fillId="0" borderId="8" xfId="15" applyNumberFormat="1" applyFont="1" applyFill="1" applyBorder="1" applyAlignment="1" applyProtection="1">
      <alignment horizontal="center" wrapText="1"/>
    </xf>
    <xf numFmtId="0" fontId="36" fillId="0" borderId="0" xfId="14" applyFont="1" applyBorder="1" applyAlignment="1">
      <alignment horizontal="center" vertical="center"/>
    </xf>
    <xf numFmtId="0" fontId="21" fillId="0" borderId="24" xfId="0" applyFont="1" applyFill="1" applyBorder="1" applyAlignment="1">
      <alignment horizontal="left" vertical="center"/>
    </xf>
    <xf numFmtId="0" fontId="10" fillId="0" borderId="25" xfId="0" applyFont="1" applyBorder="1" applyAlignment="1">
      <alignment horizontal="left"/>
    </xf>
    <xf numFmtId="0" fontId="36" fillId="0" borderId="29" xfId="14" applyFont="1" applyFill="1" applyBorder="1" applyAlignment="1">
      <alignment horizontal="left" vertical="center"/>
    </xf>
    <xf numFmtId="0" fontId="36" fillId="0" borderId="24" xfId="14" applyFont="1" applyBorder="1" applyAlignment="1">
      <alignment horizontal="left"/>
    </xf>
    <xf numFmtId="0" fontId="36" fillId="0" borderId="29" xfId="14" applyFont="1" applyBorder="1" applyAlignment="1">
      <alignment horizontal="left" vertical="center"/>
    </xf>
    <xf numFmtId="0" fontId="10" fillId="0" borderId="25" xfId="0" applyFont="1" applyBorder="1" applyAlignment="1"/>
    <xf numFmtId="4" fontId="36" fillId="0" borderId="0" xfId="14" applyNumberFormat="1" applyFont="1" applyFill="1" applyBorder="1" applyAlignment="1">
      <alignment horizontal="center" vertical="center" wrapText="1"/>
    </xf>
    <xf numFmtId="4" fontId="36" fillId="0" borderId="0" xfId="11" applyNumberFormat="1" applyFont="1" applyFill="1" applyBorder="1" applyAlignment="1">
      <alignment horizontal="center" vertical="center" wrapText="1"/>
    </xf>
    <xf numFmtId="4" fontId="10" fillId="3" borderId="2" xfId="0" applyNumberFormat="1" applyFont="1" applyFill="1" applyBorder="1" applyAlignment="1">
      <alignment horizontal="center" vertical="center" wrapText="1" shrinkToFit="1"/>
    </xf>
    <xf numFmtId="4" fontId="36" fillId="0" borderId="0" xfId="14" applyNumberFormat="1" applyFont="1" applyBorder="1" applyAlignment="1">
      <alignment horizontal="center" vertical="center"/>
    </xf>
    <xf numFmtId="4" fontId="10" fillId="0" borderId="26" xfId="0" applyNumberFormat="1" applyFont="1" applyBorder="1" applyAlignment="1">
      <alignment horizontal="left"/>
    </xf>
    <xf numFmtId="4" fontId="10" fillId="0" borderId="26" xfId="0" applyNumberFormat="1" applyFont="1" applyBorder="1" applyAlignment="1"/>
    <xf numFmtId="4" fontId="36" fillId="0" borderId="30" xfId="14" applyNumberFormat="1" applyFont="1" applyFill="1" applyBorder="1" applyAlignment="1">
      <alignment horizontal="left" vertical="center"/>
    </xf>
    <xf numFmtId="4" fontId="36" fillId="0" borderId="30" xfId="14" applyNumberFormat="1" applyFont="1" applyBorder="1" applyAlignment="1">
      <alignment horizontal="left" vertical="center"/>
    </xf>
    <xf numFmtId="0" fontId="31" fillId="0" borderId="24" xfId="14" applyFont="1" applyBorder="1" applyAlignment="1">
      <alignment horizontal="left"/>
    </xf>
    <xf numFmtId="0" fontId="36" fillId="0" borderId="25" xfId="14" applyFont="1" applyBorder="1" applyAlignment="1">
      <alignment horizontal="left" vertical="center" wrapText="1"/>
    </xf>
    <xf numFmtId="0" fontId="36" fillId="0" borderId="29" xfId="14" applyFont="1" applyBorder="1" applyAlignment="1">
      <alignment horizontal="left" vertical="center" wrapText="1"/>
    </xf>
    <xf numFmtId="0" fontId="0" fillId="0" borderId="25" xfId="0" applyBorder="1" applyAlignment="1">
      <alignment horizontal="left"/>
    </xf>
    <xf numFmtId="0" fontId="36" fillId="0" borderId="29" xfId="14" applyFont="1" applyFill="1" applyBorder="1" applyAlignment="1">
      <alignment horizontal="left" vertical="center" wrapText="1"/>
    </xf>
    <xf numFmtId="0" fontId="34" fillId="0" borderId="0" xfId="14" applyFont="1" applyBorder="1" applyAlignment="1">
      <alignment horizontal="center" vertical="top"/>
    </xf>
    <xf numFmtId="0" fontId="34" fillId="0" borderId="0" xfId="14" applyFont="1" applyBorder="1" applyAlignment="1">
      <alignment horizontal="justify" vertical="top" wrapText="1"/>
    </xf>
    <xf numFmtId="0" fontId="34" fillId="0" borderId="8" xfId="14" applyFont="1" applyFill="1" applyBorder="1" applyAlignment="1">
      <alignment horizontal="left" vertical="top" wrapText="1"/>
    </xf>
    <xf numFmtId="0" fontId="14" fillId="0" borderId="0" xfId="11" applyAlignment="1">
      <alignment horizontal="center"/>
    </xf>
    <xf numFmtId="0" fontId="28" fillId="0" borderId="0" xfId="11" applyFont="1" applyAlignment="1">
      <alignment horizontal="left" vertical="top" wrapText="1"/>
    </xf>
    <xf numFmtId="4" fontId="14" fillId="0" borderId="0" xfId="11" applyNumberFormat="1" applyAlignment="1">
      <alignment horizontal="center"/>
    </xf>
    <xf numFmtId="4" fontId="28" fillId="0" borderId="0" xfId="11" applyNumberFormat="1" applyFont="1" applyAlignment="1">
      <alignment horizontal="center"/>
    </xf>
    <xf numFmtId="0" fontId="27" fillId="0" borderId="0" xfId="0" applyFont="1" applyBorder="1" applyAlignment="1">
      <alignment horizontal="center" vertical="center"/>
    </xf>
    <xf numFmtId="0" fontId="28" fillId="0" borderId="0" xfId="0" applyFont="1"/>
    <xf numFmtId="0" fontId="28" fillId="0" borderId="0" xfId="0" applyFont="1" applyAlignment="1">
      <alignment horizontal="center"/>
    </xf>
    <xf numFmtId="0" fontId="27" fillId="0" borderId="0" xfId="0" applyFont="1" applyBorder="1" applyAlignment="1">
      <alignment vertical="top" wrapText="1"/>
    </xf>
    <xf numFmtId="4" fontId="28" fillId="0" borderId="0" xfId="0" applyNumberFormat="1" applyFont="1" applyAlignment="1">
      <alignment horizontal="center"/>
    </xf>
    <xf numFmtId="4" fontId="28" fillId="0" borderId="0" xfId="0" applyNumberFormat="1" applyFont="1" applyAlignment="1">
      <alignment horizontal="right"/>
    </xf>
    <xf numFmtId="0" fontId="27" fillId="0" borderId="0" xfId="0" applyFont="1" applyAlignment="1">
      <alignment horizontal="center"/>
    </xf>
    <xf numFmtId="4" fontId="27" fillId="0" borderId="0" xfId="0" applyNumberFormat="1" applyFont="1" applyAlignment="1">
      <alignment horizontal="right"/>
    </xf>
    <xf numFmtId="0" fontId="27" fillId="0" borderId="31" xfId="0" applyFont="1" applyBorder="1" applyAlignment="1">
      <alignment horizontal="left" vertical="center" wrapText="1"/>
    </xf>
    <xf numFmtId="0" fontId="27" fillId="0" borderId="32" xfId="0" applyFont="1" applyBorder="1" applyAlignment="1">
      <alignment horizontal="left" vertical="center" wrapText="1"/>
    </xf>
    <xf numFmtId="0" fontId="27" fillId="0" borderId="31" xfId="0" applyFont="1" applyBorder="1" applyAlignment="1">
      <alignment horizontal="right" vertical="center"/>
    </xf>
    <xf numFmtId="0" fontId="27" fillId="0" borderId="32" xfId="0" applyFont="1" applyBorder="1" applyAlignment="1">
      <alignment horizontal="right" vertical="center"/>
    </xf>
    <xf numFmtId="4" fontId="27" fillId="0" borderId="8" xfId="0" applyNumberFormat="1" applyFont="1" applyBorder="1" applyAlignment="1">
      <alignment horizontal="right"/>
    </xf>
    <xf numFmtId="0" fontId="27" fillId="0" borderId="8" xfId="0" applyFont="1" applyBorder="1" applyAlignment="1">
      <alignment horizontal="center"/>
    </xf>
    <xf numFmtId="0" fontId="28" fillId="0" borderId="8" xfId="0" applyFont="1" applyBorder="1"/>
    <xf numFmtId="4" fontId="36" fillId="0" borderId="30" xfId="14" applyNumberFormat="1" applyFont="1" applyBorder="1" applyAlignment="1">
      <alignment horizontal="left" vertical="center" wrapText="1"/>
    </xf>
    <xf numFmtId="4" fontId="27" fillId="0" borderId="33" xfId="0" applyNumberFormat="1" applyFont="1" applyBorder="1" applyAlignment="1">
      <alignment horizontal="left" vertical="center" wrapText="1"/>
    </xf>
    <xf numFmtId="4" fontId="27" fillId="0" borderId="33" xfId="0" applyNumberFormat="1" applyFont="1" applyBorder="1" applyAlignment="1">
      <alignment horizontal="right" vertical="center"/>
    </xf>
    <xf numFmtId="0" fontId="37" fillId="0" borderId="0" xfId="16"/>
    <xf numFmtId="0" fontId="30" fillId="4" borderId="0" xfId="16" applyFont="1" applyFill="1" applyBorder="1" applyAlignment="1">
      <alignment horizontal="center" vertical="center" wrapText="1"/>
    </xf>
    <xf numFmtId="0" fontId="38" fillId="4" borderId="0" xfId="16" applyFont="1" applyFill="1" applyBorder="1" applyAlignment="1">
      <alignment horizontal="center" vertical="center" wrapText="1"/>
    </xf>
    <xf numFmtId="0" fontId="38" fillId="0" borderId="0" xfId="16" applyFont="1" applyFill="1" applyBorder="1" applyAlignment="1">
      <alignment horizontal="center" vertical="center" wrapText="1"/>
    </xf>
    <xf numFmtId="4" fontId="38" fillId="0" borderId="0" xfId="16" applyNumberFormat="1" applyFont="1" applyFill="1" applyBorder="1" applyAlignment="1">
      <alignment horizontal="right" vertical="center" wrapText="1"/>
    </xf>
    <xf numFmtId="0" fontId="28" fillId="4" borderId="0" xfId="16" applyFont="1" applyFill="1" applyBorder="1"/>
    <xf numFmtId="0" fontId="28" fillId="4" borderId="0" xfId="16" applyFont="1" applyFill="1"/>
    <xf numFmtId="0" fontId="28" fillId="4" borderId="0" xfId="16" applyFont="1" applyFill="1" applyAlignment="1">
      <alignment horizontal="right"/>
    </xf>
    <xf numFmtId="4" fontId="27" fillId="0" borderId="0" xfId="0" applyNumberFormat="1" applyFont="1" applyBorder="1" applyAlignment="1">
      <alignment horizontal="center" vertical="center"/>
    </xf>
    <xf numFmtId="0" fontId="40" fillId="0" borderId="0" xfId="0" applyFont="1" applyAlignment="1">
      <alignment wrapText="1"/>
    </xf>
    <xf numFmtId="0" fontId="28" fillId="4" borderId="24" xfId="16" applyFont="1" applyFill="1" applyBorder="1"/>
    <xf numFmtId="0" fontId="28" fillId="4" borderId="25" xfId="16" applyFont="1" applyFill="1" applyBorder="1"/>
    <xf numFmtId="0" fontId="28" fillId="4" borderId="25" xfId="16" applyFont="1" applyFill="1" applyBorder="1" applyAlignment="1">
      <alignment horizontal="right"/>
    </xf>
    <xf numFmtId="0" fontId="28" fillId="4" borderId="26" xfId="16" applyFont="1" applyFill="1" applyBorder="1"/>
    <xf numFmtId="49" fontId="38" fillId="4" borderId="8" xfId="16" applyNumberFormat="1" applyFont="1" applyFill="1" applyBorder="1" applyAlignment="1">
      <alignment horizontal="center" vertical="center" wrapText="1"/>
    </xf>
    <xf numFmtId="4" fontId="38" fillId="0" borderId="8" xfId="16" applyNumberFormat="1" applyFont="1" applyFill="1" applyBorder="1" applyAlignment="1">
      <alignment horizontal="right" vertical="center" wrapText="1"/>
    </xf>
    <xf numFmtId="4" fontId="39" fillId="0" borderId="8" xfId="16" applyNumberFormat="1" applyFont="1" applyFill="1" applyBorder="1" applyAlignment="1">
      <alignment horizontal="right" vertical="center" wrapText="1"/>
    </xf>
    <xf numFmtId="0" fontId="36" fillId="0" borderId="25" xfId="14" applyFont="1" applyBorder="1" applyAlignment="1">
      <alignment horizontal="left" vertical="center" wrapText="1"/>
    </xf>
    <xf numFmtId="0" fontId="36" fillId="0" borderId="0" xfId="14" applyFont="1" applyFill="1" applyBorder="1" applyAlignment="1">
      <alignment horizontal="center" wrapText="1"/>
    </xf>
    <xf numFmtId="49" fontId="7" fillId="0" borderId="0" xfId="0" applyNumberFormat="1" applyFont="1" applyFill="1" applyAlignment="1">
      <alignment horizontal="center" vertical="center" wrapText="1"/>
    </xf>
    <xf numFmtId="49" fontId="9" fillId="0" borderId="24" xfId="0" applyNumberFormat="1" applyFont="1" applyFill="1" applyBorder="1" applyAlignment="1">
      <alignment horizontal="center" vertical="center" wrapText="1" shrinkToFit="1"/>
    </xf>
    <xf numFmtId="0" fontId="0" fillId="0" borderId="25" xfId="0" applyBorder="1" applyAlignment="1">
      <alignment horizontal="center" vertical="center" wrapText="1" shrinkToFit="1"/>
    </xf>
    <xf numFmtId="0" fontId="9" fillId="0" borderId="5" xfId="0" applyFont="1" applyFill="1" applyBorder="1" applyAlignment="1">
      <alignment horizontal="left" vertical="center" wrapText="1"/>
    </xf>
    <xf numFmtId="0" fontId="0" fillId="0" borderId="6" xfId="0" applyBorder="1" applyAlignment="1">
      <alignment horizontal="left" wrapText="1"/>
    </xf>
    <xf numFmtId="0" fontId="0" fillId="0" borderId="7" xfId="0" applyBorder="1" applyAlignment="1">
      <alignment horizontal="left" wrapText="1"/>
    </xf>
    <xf numFmtId="0" fontId="34" fillId="0" borderId="34" xfId="0" applyFont="1" applyBorder="1" applyAlignment="1">
      <alignment horizontal="left" vertical="center" wrapText="1"/>
    </xf>
    <xf numFmtId="0" fontId="9" fillId="0" borderId="2" xfId="0" applyFont="1" applyFill="1" applyBorder="1" applyAlignment="1">
      <alignment horizontal="center" vertical="top" wrapText="1"/>
    </xf>
    <xf numFmtId="0" fontId="9" fillId="0" borderId="0" xfId="0" applyFont="1" applyFill="1" applyAlignment="1">
      <alignment horizontal="center" vertical="center" wrapText="1"/>
    </xf>
    <xf numFmtId="49" fontId="7" fillId="0" borderId="0" xfId="11" applyNumberFormat="1" applyFont="1" applyFill="1" applyBorder="1" applyAlignment="1">
      <alignment horizontal="center" vertical="center" wrapText="1"/>
    </xf>
    <xf numFmtId="49" fontId="9" fillId="0" borderId="24" xfId="11" applyNumberFormat="1" applyFont="1" applyFill="1" applyBorder="1" applyAlignment="1">
      <alignment horizontal="center" vertical="center" wrapText="1" shrinkToFit="1"/>
    </xf>
    <xf numFmtId="0" fontId="9" fillId="0" borderId="2"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21" fillId="0" borderId="2" xfId="11" applyFont="1" applyFill="1" applyBorder="1" applyAlignment="1">
      <alignment horizontal="center" vertical="top" wrapText="1"/>
    </xf>
    <xf numFmtId="49" fontId="21" fillId="0" borderId="24" xfId="11" applyNumberFormat="1" applyFont="1" applyFill="1" applyBorder="1" applyAlignment="1">
      <alignment horizontal="center" vertical="center" wrapText="1" shrinkToFit="1"/>
    </xf>
    <xf numFmtId="0" fontId="21" fillId="0" borderId="0" xfId="11" applyFont="1" applyFill="1" applyBorder="1" applyAlignment="1">
      <alignment horizontal="center" vertical="center" wrapText="1"/>
    </xf>
    <xf numFmtId="49" fontId="20" fillId="0" borderId="0" xfId="11" applyNumberFormat="1" applyFont="1" applyFill="1" applyBorder="1" applyAlignment="1">
      <alignment horizontal="center" vertical="center" wrapText="1"/>
    </xf>
    <xf numFmtId="0" fontId="14" fillId="0" borderId="0" xfId="11" applyFill="1" applyBorder="1"/>
    <xf numFmtId="49" fontId="36" fillId="0" borderId="0" xfId="14" applyNumberFormat="1" applyFont="1" applyFill="1" applyBorder="1" applyAlignment="1">
      <alignment horizontal="center" vertical="center" wrapText="1"/>
    </xf>
    <xf numFmtId="0" fontId="27" fillId="0" borderId="0" xfId="0" applyFont="1" applyBorder="1" applyAlignment="1">
      <alignment horizontal="center" vertical="center"/>
    </xf>
    <xf numFmtId="0" fontId="0" fillId="0" borderId="0" xfId="0" applyBorder="1" applyAlignment="1">
      <alignment horizontal="center" vertical="center"/>
    </xf>
    <xf numFmtId="0" fontId="36" fillId="0" borderId="0" xfId="14" applyFont="1" applyBorder="1" applyAlignment="1">
      <alignment horizontal="center" vertical="center"/>
    </xf>
    <xf numFmtId="0" fontId="0" fillId="0" borderId="0" xfId="0" applyAlignment="1">
      <alignment horizontal="center" vertical="center"/>
    </xf>
    <xf numFmtId="0" fontId="10" fillId="0" borderId="0" xfId="0" applyFont="1" applyAlignment="1">
      <alignment horizontal="center" vertical="center"/>
    </xf>
    <xf numFmtId="0" fontId="38" fillId="4" borderId="8" xfId="16" applyFont="1" applyFill="1" applyBorder="1" applyAlignment="1">
      <alignment horizontal="right" vertical="center" wrapText="1"/>
    </xf>
    <xf numFmtId="0" fontId="30" fillId="4" borderId="24" xfId="16" applyFont="1" applyFill="1" applyBorder="1" applyAlignment="1">
      <alignment horizontal="center" vertical="center" wrapText="1"/>
    </xf>
    <xf numFmtId="0" fontId="30" fillId="4" borderId="25" xfId="16" applyFont="1" applyFill="1" applyBorder="1" applyAlignment="1">
      <alignment horizontal="center" vertical="center" wrapText="1"/>
    </xf>
    <xf numFmtId="0" fontId="30" fillId="4" borderId="26" xfId="16" applyFont="1" applyFill="1" applyBorder="1" applyAlignment="1">
      <alignment horizontal="center" vertical="center" wrapText="1"/>
    </xf>
    <xf numFmtId="0" fontId="38" fillId="4" borderId="8" xfId="16" applyFont="1" applyFill="1" applyBorder="1" applyAlignment="1">
      <alignment horizontal="left" vertical="center" wrapText="1"/>
    </xf>
    <xf numFmtId="0" fontId="15" fillId="0" borderId="2" xfId="11" applyNumberFormat="1" applyFont="1" applyFill="1" applyBorder="1" applyAlignment="1">
      <alignment horizontal="right" wrapText="1" shrinkToFit="1"/>
    </xf>
    <xf numFmtId="4" fontId="8" fillId="0" borderId="2" xfId="0" applyNumberFormat="1" applyFont="1" applyFill="1" applyBorder="1" applyAlignment="1" applyProtection="1">
      <alignment horizontal="right" wrapText="1" shrinkToFit="1"/>
      <protection locked="0"/>
    </xf>
    <xf numFmtId="4" fontId="8" fillId="0" borderId="2" xfId="0" applyNumberFormat="1" applyFont="1" applyFill="1" applyBorder="1" applyAlignment="1" applyProtection="1">
      <alignment horizontal="right" vertical="center" wrapText="1" shrinkToFit="1"/>
      <protection locked="0"/>
    </xf>
    <xf numFmtId="4" fontId="8" fillId="3" borderId="2" xfId="0" applyNumberFormat="1" applyFont="1" applyFill="1" applyBorder="1" applyAlignment="1" applyProtection="1">
      <alignment horizontal="right" wrapText="1" shrinkToFit="1"/>
      <protection locked="0"/>
    </xf>
    <xf numFmtId="4" fontId="8" fillId="3" borderId="0" xfId="0" applyNumberFormat="1" applyFont="1" applyFill="1" applyAlignment="1" applyProtection="1">
      <alignment horizontal="right" wrapText="1" shrinkToFit="1"/>
      <protection locked="0"/>
    </xf>
    <xf numFmtId="49" fontId="9" fillId="0" borderId="26" xfId="0" applyNumberFormat="1" applyFont="1" applyFill="1" applyBorder="1" applyAlignment="1" applyProtection="1">
      <alignment horizontal="center" vertical="center" wrapText="1" shrinkToFit="1"/>
      <protection locked="0"/>
    </xf>
    <xf numFmtId="4" fontId="8" fillId="0" borderId="0" xfId="0" applyNumberFormat="1" applyFont="1" applyFill="1" applyAlignment="1" applyProtection="1">
      <alignment horizontal="center" wrapText="1" shrinkToFit="1"/>
      <protection locked="0"/>
    </xf>
    <xf numFmtId="4" fontId="9" fillId="0" borderId="2" xfId="0" applyNumberFormat="1" applyFont="1" applyFill="1" applyBorder="1" applyAlignment="1" applyProtection="1">
      <alignment horizontal="center" wrapText="1" shrinkToFit="1"/>
      <protection locked="0"/>
    </xf>
    <xf numFmtId="4" fontId="8" fillId="0" borderId="2" xfId="0" applyNumberFormat="1" applyFont="1" applyFill="1" applyBorder="1" applyAlignment="1" applyProtection="1">
      <alignment horizontal="center" vertical="top" wrapText="1" shrinkToFit="1"/>
      <protection locked="0"/>
    </xf>
    <xf numFmtId="4" fontId="8" fillId="0" borderId="2" xfId="0" applyNumberFormat="1" applyFont="1" applyFill="1" applyBorder="1" applyAlignment="1" applyProtection="1">
      <alignment horizontal="center" wrapText="1" shrinkToFit="1"/>
      <protection locked="0"/>
    </xf>
    <xf numFmtId="4" fontId="9" fillId="0" borderId="2" xfId="0" applyNumberFormat="1" applyFont="1" applyFill="1" applyBorder="1" applyAlignment="1" applyProtection="1">
      <alignment horizontal="right" wrapText="1" shrinkToFit="1"/>
      <protection locked="0"/>
    </xf>
    <xf numFmtId="0" fontId="0" fillId="0" borderId="6" xfId="0" applyBorder="1" applyProtection="1">
      <protection locked="0"/>
    </xf>
    <xf numFmtId="4" fontId="9" fillId="0" borderId="9" xfId="0" applyNumberFormat="1" applyFont="1" applyFill="1" applyBorder="1" applyAlignment="1" applyProtection="1">
      <alignment horizontal="right" wrapText="1" shrinkToFit="1"/>
      <protection locked="0"/>
    </xf>
    <xf numFmtId="0" fontId="0" fillId="0" borderId="17" xfId="0" applyBorder="1" applyProtection="1">
      <protection locked="0"/>
    </xf>
    <xf numFmtId="0" fontId="0" fillId="0" borderId="0" xfId="0" applyBorder="1" applyProtection="1">
      <protection locked="0"/>
    </xf>
    <xf numFmtId="0" fontId="0" fillId="0" borderId="20" xfId="0" applyBorder="1" applyProtection="1">
      <protection locked="0"/>
    </xf>
    <xf numFmtId="4" fontId="8" fillId="0" borderId="10" xfId="0" applyNumberFormat="1" applyFont="1" applyFill="1" applyBorder="1" applyAlignment="1" applyProtection="1">
      <alignment horizontal="right" wrapText="1" shrinkToFit="1"/>
      <protection locked="0"/>
    </xf>
    <xf numFmtId="4" fontId="9" fillId="0" borderId="9" xfId="0" applyNumberFormat="1" applyFont="1" applyFill="1" applyBorder="1" applyAlignment="1" applyProtection="1">
      <alignment horizontal="center" vertical="center" wrapText="1" shrinkToFit="1"/>
      <protection locked="0"/>
    </xf>
    <xf numFmtId="4" fontId="9" fillId="0" borderId="2" xfId="0" applyNumberFormat="1" applyFont="1" applyFill="1" applyBorder="1" applyAlignment="1" applyProtection="1">
      <alignment horizontal="left" wrapText="1" shrinkToFit="1"/>
      <protection locked="0"/>
    </xf>
    <xf numFmtId="164" fontId="8" fillId="0" borderId="2" xfId="7" applyNumberFormat="1" applyFont="1" applyFill="1" applyBorder="1" applyAlignment="1" applyProtection="1">
      <alignment horizontal="right" wrapText="1"/>
      <protection locked="0"/>
    </xf>
    <xf numFmtId="164" fontId="9" fillId="3" borderId="2" xfId="7" applyNumberFormat="1" applyFont="1" applyFill="1" applyBorder="1" applyAlignment="1" applyProtection="1">
      <alignment horizontal="right" wrapText="1"/>
      <protection locked="0"/>
    </xf>
    <xf numFmtId="164" fontId="8" fillId="3" borderId="2" xfId="7" applyNumberFormat="1" applyFont="1" applyFill="1" applyBorder="1" applyAlignment="1" applyProtection="1">
      <alignment horizontal="right" wrapText="1"/>
      <protection locked="0"/>
    </xf>
    <xf numFmtId="164" fontId="8" fillId="0" borderId="2" xfId="7" applyNumberFormat="1" applyFont="1" applyFill="1" applyBorder="1" applyAlignment="1" applyProtection="1">
      <alignment horizontal="center" wrapText="1"/>
      <protection locked="0"/>
    </xf>
    <xf numFmtId="4" fontId="8" fillId="0" borderId="2" xfId="11" applyNumberFormat="1" applyFont="1" applyFill="1" applyBorder="1" applyAlignment="1" applyProtection="1">
      <alignment horizontal="right" wrapText="1" shrinkToFit="1"/>
      <protection locked="0"/>
    </xf>
    <xf numFmtId="4" fontId="15" fillId="0" borderId="2" xfId="11" applyNumberFormat="1" applyFont="1" applyFill="1" applyBorder="1" applyAlignment="1" applyProtection="1">
      <alignment horizontal="right" vertical="center" wrapText="1" shrinkToFit="1"/>
      <protection locked="0"/>
    </xf>
    <xf numFmtId="4" fontId="15" fillId="0" borderId="2" xfId="11" applyNumberFormat="1" applyFont="1" applyFill="1" applyBorder="1" applyAlignment="1" applyProtection="1">
      <alignment horizontal="right" wrapText="1" shrinkToFit="1"/>
      <protection locked="0"/>
    </xf>
    <xf numFmtId="4" fontId="15" fillId="0" borderId="0" xfId="11" applyNumberFormat="1" applyFont="1" applyFill="1" applyBorder="1" applyAlignment="1" applyProtection="1">
      <alignment horizontal="right" wrapText="1" shrinkToFit="1"/>
      <protection locked="0"/>
    </xf>
    <xf numFmtId="49" fontId="9" fillId="0" borderId="26" xfId="11" applyNumberFormat="1" applyFont="1" applyFill="1" applyBorder="1" applyAlignment="1" applyProtection="1">
      <alignment horizontal="center" vertical="center" wrapText="1" shrinkToFit="1"/>
      <protection locked="0"/>
    </xf>
    <xf numFmtId="4" fontId="8" fillId="0" borderId="0" xfId="11" applyNumberFormat="1" applyFont="1" applyFill="1" applyBorder="1" applyAlignment="1" applyProtection="1">
      <alignment horizontal="center" wrapText="1" shrinkToFit="1"/>
      <protection locked="0"/>
    </xf>
    <xf numFmtId="4" fontId="8" fillId="0" borderId="2" xfId="11" applyNumberFormat="1" applyFont="1" applyFill="1" applyBorder="1" applyAlignment="1" applyProtection="1">
      <alignment horizontal="center" wrapText="1" shrinkToFit="1"/>
      <protection locked="0"/>
    </xf>
    <xf numFmtId="4" fontId="8" fillId="0" borderId="2" xfId="11" applyNumberFormat="1" applyFont="1" applyFill="1" applyBorder="1" applyAlignment="1" applyProtection="1">
      <alignment horizontal="center" vertical="top" wrapText="1" shrinkToFit="1"/>
      <protection locked="0"/>
    </xf>
    <xf numFmtId="4" fontId="8" fillId="0" borderId="2" xfId="11" applyNumberFormat="1" applyFont="1" applyFill="1" applyBorder="1" applyAlignment="1" applyProtection="1">
      <alignment horizontal="justify" vertical="center" wrapText="1" shrinkToFit="1"/>
      <protection locked="0"/>
    </xf>
    <xf numFmtId="4" fontId="8" fillId="0" borderId="9" xfId="11" applyNumberFormat="1" applyFont="1" applyFill="1" applyBorder="1" applyAlignment="1" applyProtection="1">
      <alignment horizontal="center" vertical="center" wrapText="1" shrinkToFit="1"/>
      <protection locked="0"/>
    </xf>
    <xf numFmtId="0" fontId="8" fillId="3" borderId="14" xfId="11" applyFont="1" applyFill="1" applyBorder="1" applyAlignment="1" applyProtection="1">
      <alignment vertical="top" wrapText="1"/>
      <protection locked="0"/>
    </xf>
    <xf numFmtId="4" fontId="8" fillId="0" borderId="16" xfId="11" applyNumberFormat="1" applyFont="1" applyFill="1" applyBorder="1" applyAlignment="1" applyProtection="1">
      <alignment horizontal="right" wrapText="1" shrinkToFit="1"/>
      <protection locked="0"/>
    </xf>
    <xf numFmtId="4" fontId="8" fillId="0" borderId="10" xfId="11" applyNumberFormat="1" applyFont="1" applyFill="1" applyBorder="1" applyAlignment="1" applyProtection="1">
      <alignment horizontal="center" wrapText="1" shrinkToFit="1"/>
      <protection locked="0"/>
    </xf>
    <xf numFmtId="0" fontId="14" fillId="0" borderId="0" xfId="11" applyProtection="1">
      <protection locked="0"/>
    </xf>
    <xf numFmtId="164" fontId="15" fillId="0" borderId="2" xfId="12" applyNumberFormat="1" applyFont="1" applyFill="1" applyBorder="1" applyAlignment="1" applyProtection="1">
      <alignment horizontal="right" wrapText="1"/>
      <protection locked="0"/>
    </xf>
    <xf numFmtId="4" fontId="8" fillId="3" borderId="2" xfId="11" applyNumberFormat="1" applyFont="1" applyFill="1" applyBorder="1" applyAlignment="1" applyProtection="1">
      <alignment horizontal="right" wrapText="1" shrinkToFit="1"/>
      <protection locked="0"/>
    </xf>
    <xf numFmtId="169" fontId="19" fillId="0" borderId="4" xfId="11" applyNumberFormat="1" applyFont="1" applyFill="1" applyBorder="1" applyAlignment="1" applyProtection="1">
      <alignment horizontal="right"/>
      <protection locked="0"/>
    </xf>
    <xf numFmtId="169" fontId="18" fillId="0" borderId="0" xfId="11" applyNumberFormat="1" applyFont="1" applyFill="1" applyAlignment="1" applyProtection="1">
      <alignment horizontal="right"/>
      <protection locked="0"/>
    </xf>
    <xf numFmtId="49" fontId="25" fillId="0" borderId="10" xfId="11" applyNumberFormat="1" applyFont="1" applyFill="1" applyBorder="1" applyAlignment="1">
      <alignment horizontal="center" vertical="center" wrapText="1" shrinkToFit="1"/>
    </xf>
    <xf numFmtId="49" fontId="21" fillId="0" borderId="10" xfId="11" applyNumberFormat="1" applyFont="1" applyFill="1" applyBorder="1" applyAlignment="1">
      <alignment horizontal="center" vertical="center" wrapText="1" shrinkToFit="1"/>
    </xf>
    <xf numFmtId="4" fontId="21" fillId="0" borderId="7" xfId="11" applyNumberFormat="1" applyFont="1" applyFill="1" applyBorder="1" applyAlignment="1">
      <alignment horizontal="right" wrapText="1" shrinkToFit="1"/>
    </xf>
    <xf numFmtId="49" fontId="25" fillId="0" borderId="24" xfId="11" applyNumberFormat="1" applyFont="1" applyFill="1" applyBorder="1" applyAlignment="1">
      <alignment horizontal="center" vertical="center" wrapText="1" shrinkToFit="1"/>
    </xf>
    <xf numFmtId="49" fontId="21" fillId="0" borderId="9" xfId="11" applyNumberFormat="1" applyFont="1" applyFill="1" applyBorder="1" applyAlignment="1">
      <alignment horizontal="center" vertical="center" wrapText="1" shrinkToFit="1"/>
    </xf>
    <xf numFmtId="49" fontId="19" fillId="0" borderId="9" xfId="11" applyNumberFormat="1" applyFont="1" applyFill="1" applyBorder="1" applyAlignment="1">
      <alignment horizontal="center" vertical="center" wrapText="1" shrinkToFit="1"/>
    </xf>
    <xf numFmtId="4" fontId="19" fillId="0" borderId="9" xfId="11" applyNumberFormat="1" applyFont="1" applyFill="1" applyBorder="1" applyAlignment="1">
      <alignment horizontal="right" wrapText="1" shrinkToFit="1"/>
    </xf>
    <xf numFmtId="4" fontId="10" fillId="0" borderId="2" xfId="11" applyNumberFormat="1" applyFont="1" applyFill="1" applyBorder="1" applyAlignment="1" applyProtection="1">
      <alignment horizontal="right" wrapText="1" shrinkToFit="1"/>
      <protection locked="0"/>
    </xf>
    <xf numFmtId="4" fontId="19" fillId="0" borderId="2" xfId="11" applyNumberFormat="1" applyFont="1" applyFill="1" applyBorder="1" applyAlignment="1" applyProtection="1">
      <alignment horizontal="right" vertical="center" wrapText="1" shrinkToFit="1"/>
      <protection locked="0"/>
    </xf>
    <xf numFmtId="4" fontId="19" fillId="0" borderId="2" xfId="11" applyNumberFormat="1" applyFont="1" applyFill="1" applyBorder="1" applyAlignment="1" applyProtection="1">
      <alignment horizontal="right" wrapText="1" shrinkToFit="1"/>
      <protection locked="0"/>
    </xf>
    <xf numFmtId="4" fontId="19" fillId="0" borderId="0" xfId="11" applyNumberFormat="1" applyFont="1" applyFill="1" applyBorder="1" applyAlignment="1" applyProtection="1">
      <alignment horizontal="right" wrapText="1" shrinkToFit="1"/>
      <protection locked="0"/>
    </xf>
    <xf numFmtId="49" fontId="21" fillId="0" borderId="26" xfId="11" applyNumberFormat="1" applyFont="1" applyFill="1" applyBorder="1" applyAlignment="1" applyProtection="1">
      <alignment horizontal="center" vertical="center" wrapText="1" shrinkToFit="1"/>
      <protection locked="0"/>
    </xf>
    <xf numFmtId="4" fontId="10" fillId="0" borderId="0" xfId="11" applyNumberFormat="1" applyFont="1" applyFill="1" applyBorder="1" applyAlignment="1" applyProtection="1">
      <alignment horizontal="center" wrapText="1" shrinkToFit="1"/>
      <protection locked="0"/>
    </xf>
    <xf numFmtId="4" fontId="10" fillId="0" borderId="2" xfId="11" applyNumberFormat="1" applyFont="1" applyFill="1" applyBorder="1" applyAlignment="1" applyProtection="1">
      <alignment horizontal="center" wrapText="1" shrinkToFit="1"/>
      <protection locked="0"/>
    </xf>
    <xf numFmtId="4" fontId="10" fillId="0" borderId="9" xfId="11" applyNumberFormat="1" applyFont="1" applyFill="1" applyBorder="1" applyAlignment="1" applyProtection="1">
      <alignment horizontal="center" vertical="center" wrapText="1" shrinkToFit="1"/>
      <protection locked="0"/>
    </xf>
    <xf numFmtId="0" fontId="10" fillId="3" borderId="14" xfId="11" applyFont="1" applyFill="1" applyBorder="1" applyAlignment="1" applyProtection="1">
      <alignment vertical="top" wrapText="1"/>
      <protection locked="0"/>
    </xf>
    <xf numFmtId="4" fontId="10" fillId="0" borderId="16" xfId="11" applyNumberFormat="1" applyFont="1" applyFill="1" applyBorder="1" applyAlignment="1" applyProtection="1">
      <alignment horizontal="right" wrapText="1" shrinkToFit="1"/>
      <protection locked="0"/>
    </xf>
    <xf numFmtId="4" fontId="10" fillId="0" borderId="10" xfId="11" applyNumberFormat="1" applyFont="1" applyFill="1" applyBorder="1" applyAlignment="1" applyProtection="1">
      <alignment horizontal="center" wrapText="1" shrinkToFit="1"/>
      <protection locked="0"/>
    </xf>
    <xf numFmtId="4" fontId="10" fillId="0" borderId="9" xfId="11" applyNumberFormat="1" applyFont="1" applyFill="1" applyBorder="1" applyAlignment="1" applyProtection="1">
      <alignment horizontal="right" wrapText="1" shrinkToFit="1"/>
      <protection locked="0"/>
    </xf>
    <xf numFmtId="4" fontId="10" fillId="0" borderId="10" xfId="11" applyNumberFormat="1" applyFont="1" applyFill="1" applyBorder="1" applyAlignment="1" applyProtection="1">
      <alignment horizontal="right" wrapText="1" shrinkToFit="1"/>
      <protection locked="0"/>
    </xf>
    <xf numFmtId="164" fontId="19" fillId="0" borderId="2" xfId="12" applyNumberFormat="1" applyFont="1" applyFill="1" applyBorder="1" applyAlignment="1" applyProtection="1">
      <alignment horizontal="right" wrapText="1"/>
      <protection locked="0"/>
    </xf>
    <xf numFmtId="4" fontId="19" fillId="0" borderId="0" xfId="11" applyNumberFormat="1" applyFont="1" applyFill="1" applyBorder="1" applyAlignment="1" applyProtection="1">
      <alignment horizontal="center" wrapText="1" shrinkToFit="1"/>
      <protection locked="0"/>
    </xf>
    <xf numFmtId="49" fontId="25" fillId="0" borderId="26" xfId="11" applyNumberFormat="1" applyFont="1" applyFill="1" applyBorder="1" applyAlignment="1" applyProtection="1">
      <alignment horizontal="center" vertical="center" wrapText="1" shrinkToFit="1"/>
      <protection locked="0"/>
    </xf>
    <xf numFmtId="49" fontId="21" fillId="0" borderId="10" xfId="11" applyNumberFormat="1" applyFont="1" applyFill="1" applyBorder="1" applyAlignment="1" applyProtection="1">
      <alignment horizontal="center" vertical="center" wrapText="1" shrinkToFit="1"/>
      <protection locked="0"/>
    </xf>
    <xf numFmtId="49" fontId="21" fillId="0" borderId="2" xfId="11" applyNumberFormat="1" applyFont="1" applyFill="1" applyBorder="1" applyAlignment="1" applyProtection="1">
      <alignment horizontal="center" vertical="center" wrapText="1" shrinkToFit="1"/>
      <protection locked="0"/>
    </xf>
    <xf numFmtId="49" fontId="25" fillId="0" borderId="9" xfId="11" applyNumberFormat="1" applyFont="1" applyFill="1" applyBorder="1" applyAlignment="1" applyProtection="1">
      <alignment horizontal="center" vertical="center" wrapText="1" shrinkToFit="1"/>
      <protection locked="0"/>
    </xf>
    <xf numFmtId="4" fontId="10" fillId="0" borderId="2" xfId="11" applyNumberFormat="1" applyFont="1" applyFill="1" applyBorder="1" applyAlignment="1" applyProtection="1">
      <alignment horizontal="right" wrapText="1" shrinkToFit="1"/>
    </xf>
    <xf numFmtId="4" fontId="34" fillId="0" borderId="8" xfId="14" applyNumberFormat="1" applyFont="1" applyFill="1" applyBorder="1" applyAlignment="1" applyProtection="1">
      <alignment horizontal="center"/>
      <protection locked="0"/>
    </xf>
    <xf numFmtId="4" fontId="32" fillId="0" borderId="0" xfId="14" applyNumberFormat="1" applyFont="1" applyAlignment="1" applyProtection="1">
      <alignment horizontal="center"/>
      <protection locked="0"/>
    </xf>
    <xf numFmtId="4" fontId="36" fillId="0" borderId="30" xfId="14" applyNumberFormat="1" applyFont="1" applyBorder="1" applyAlignment="1" applyProtection="1">
      <alignment horizontal="left" vertical="center" wrapText="1"/>
      <protection locked="0"/>
    </xf>
    <xf numFmtId="4" fontId="34" fillId="0" borderId="8" xfId="14" applyNumberFormat="1" applyFont="1" applyFill="1" applyBorder="1" applyAlignment="1" applyProtection="1">
      <alignment horizontal="center" wrapText="1"/>
      <protection locked="0"/>
    </xf>
    <xf numFmtId="4" fontId="36" fillId="0" borderId="0" xfId="14" applyNumberFormat="1" applyFont="1" applyBorder="1" applyAlignment="1" applyProtection="1">
      <alignment horizontal="left" vertical="center" wrapText="1"/>
      <protection locked="0"/>
    </xf>
    <xf numFmtId="4" fontId="32" fillId="0" borderId="0" xfId="14" applyNumberFormat="1" applyFont="1" applyFill="1" applyBorder="1" applyAlignment="1" applyProtection="1">
      <alignment horizontal="center"/>
      <protection locked="0"/>
    </xf>
    <xf numFmtId="4" fontId="34" fillId="0" borderId="0" xfId="14" applyNumberFormat="1" applyFont="1" applyAlignment="1" applyProtection="1">
      <alignment horizontal="center"/>
      <protection locked="0"/>
    </xf>
    <xf numFmtId="4" fontId="34" fillId="0" borderId="8" xfId="15" applyNumberFormat="1" applyFont="1" applyFill="1" applyBorder="1" applyAlignment="1" applyProtection="1">
      <alignment horizontal="center" wrapText="1"/>
      <protection locked="0"/>
    </xf>
    <xf numFmtId="4" fontId="34" fillId="0" borderId="8" xfId="14" applyNumberFormat="1" applyFont="1" applyFill="1" applyBorder="1" applyAlignment="1" applyProtection="1">
      <alignment horizontal="center"/>
    </xf>
    <xf numFmtId="4" fontId="36" fillId="0" borderId="26" xfId="14" applyNumberFormat="1" applyFont="1" applyBorder="1" applyAlignment="1" applyProtection="1">
      <alignment horizontal="left" vertical="center" wrapText="1"/>
      <protection locked="0"/>
    </xf>
    <xf numFmtId="4" fontId="0" fillId="0" borderId="26" xfId="0" applyNumberFormat="1" applyBorder="1" applyAlignment="1" applyProtection="1">
      <alignment horizontal="left"/>
      <protection locked="0"/>
    </xf>
    <xf numFmtId="0" fontId="36" fillId="0" borderId="0" xfId="14" applyFont="1" applyFill="1" applyBorder="1" applyAlignment="1" applyProtection="1">
      <alignment horizontal="center" wrapText="1"/>
      <protection locked="0"/>
    </xf>
    <xf numFmtId="4" fontId="36" fillId="0" borderId="0" xfId="14" applyNumberFormat="1" applyFont="1" applyFill="1" applyBorder="1" applyAlignment="1" applyProtection="1">
      <alignment horizontal="center" wrapText="1"/>
      <protection locked="0"/>
    </xf>
    <xf numFmtId="4" fontId="32" fillId="0" borderId="8" xfId="14" applyNumberFormat="1" applyFont="1" applyFill="1" applyBorder="1" applyProtection="1">
      <protection locked="0"/>
    </xf>
    <xf numFmtId="4" fontId="34" fillId="0" borderId="0" xfId="14" applyNumberFormat="1" applyFont="1" applyFill="1" applyBorder="1" applyAlignment="1" applyProtection="1">
      <alignment horizontal="center" wrapText="1"/>
      <protection locked="0"/>
    </xf>
    <xf numFmtId="4" fontId="36" fillId="0" borderId="30" xfId="14" applyNumberFormat="1" applyFont="1" applyFill="1" applyBorder="1" applyAlignment="1" applyProtection="1">
      <alignment horizontal="left" vertical="center" wrapText="1"/>
      <protection locked="0"/>
    </xf>
    <xf numFmtId="4" fontId="34" fillId="0" borderId="0" xfId="15" applyNumberFormat="1" applyFont="1" applyFill="1" applyBorder="1" applyAlignment="1" applyProtection="1">
      <alignment horizontal="center" wrapText="1"/>
      <protection locked="0"/>
    </xf>
    <xf numFmtId="0" fontId="36" fillId="0" borderId="26" xfId="14" applyFont="1" applyBorder="1" applyAlignment="1" applyProtection="1">
      <alignment horizontal="left" vertical="center" wrapText="1"/>
      <protection locked="0"/>
    </xf>
    <xf numFmtId="0" fontId="30" fillId="4" borderId="8" xfId="16" applyFont="1" applyFill="1" applyBorder="1" applyAlignment="1">
      <alignment horizontal="center" vertical="center" wrapText="1"/>
    </xf>
    <xf numFmtId="0" fontId="40" fillId="0" borderId="0" xfId="11" applyFont="1" applyAlignment="1">
      <alignment wrapText="1"/>
    </xf>
  </cellXfs>
  <cellStyles count="17">
    <cellStyle name="Comma 2" xfId="1"/>
    <cellStyle name="Comma 3" xfId="15"/>
    <cellStyle name="Excel_BuiltIn_Comma 1" xfId="2"/>
    <cellStyle name="Excel_BuiltIn_Comma 1 2" xfId="13"/>
    <cellStyle name="Excel_BuiltIn_Good" xfId="3"/>
    <cellStyle name="Heading" xfId="4"/>
    <cellStyle name="Heading1" xfId="5"/>
    <cellStyle name="Microsoft Excel Application 2" xfId="6"/>
    <cellStyle name="Normal" xfId="0" builtinId="0" customBuiltin="1"/>
    <cellStyle name="Normal 2" xfId="7"/>
    <cellStyle name="Normal 2 2" xfId="12"/>
    <cellStyle name="Normal 3" xfId="11"/>
    <cellStyle name="Normal 4" xfId="14"/>
    <cellStyle name="Normal 4 2" xfId="16"/>
    <cellStyle name="Result" xfId="8"/>
    <cellStyle name="Result2" xfId="9"/>
    <cellStyle name="TEXT"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5"/>
  <sheetViews>
    <sheetView tabSelected="1" view="pageBreakPreview" zoomScaleNormal="100" zoomScaleSheetLayoutView="100" workbookViewId="0">
      <selection activeCell="B2" sqref="B2:G2"/>
    </sheetView>
  </sheetViews>
  <sheetFormatPr defaultColWidth="9.125" defaultRowHeight="14.25"/>
  <cols>
    <col min="1" max="1" width="9.125" style="432"/>
    <col min="2" max="2" width="4" style="432" customWidth="1"/>
    <col min="3" max="3" width="30.375" style="432" customWidth="1"/>
    <col min="4" max="4" width="4.875" style="432" customWidth="1"/>
    <col min="5" max="5" width="6.125" style="432" customWidth="1"/>
    <col min="6" max="6" width="9.375" style="432" customWidth="1"/>
    <col min="7" max="7" width="13.25" style="432" customWidth="1"/>
    <col min="8" max="257" width="9.125" style="432"/>
    <col min="258" max="258" width="4" style="432" customWidth="1"/>
    <col min="259" max="259" width="30.375" style="432" customWidth="1"/>
    <col min="260" max="260" width="4.875" style="432" customWidth="1"/>
    <col min="261" max="261" width="6.125" style="432" customWidth="1"/>
    <col min="262" max="262" width="9.375" style="432" customWidth="1"/>
    <col min="263" max="263" width="12.125" style="432" customWidth="1"/>
    <col min="264" max="513" width="9.125" style="432"/>
    <col min="514" max="514" width="4" style="432" customWidth="1"/>
    <col min="515" max="515" width="30.375" style="432" customWidth="1"/>
    <col min="516" max="516" width="4.875" style="432" customWidth="1"/>
    <col min="517" max="517" width="6.125" style="432" customWidth="1"/>
    <col min="518" max="518" width="9.375" style="432" customWidth="1"/>
    <col min="519" max="519" width="12.125" style="432" customWidth="1"/>
    <col min="520" max="769" width="9.125" style="432"/>
    <col min="770" max="770" width="4" style="432" customWidth="1"/>
    <col min="771" max="771" width="30.375" style="432" customWidth="1"/>
    <col min="772" max="772" width="4.875" style="432" customWidth="1"/>
    <col min="773" max="773" width="6.125" style="432" customWidth="1"/>
    <col min="774" max="774" width="9.375" style="432" customWidth="1"/>
    <col min="775" max="775" width="12.125" style="432" customWidth="1"/>
    <col min="776" max="1025" width="9.125" style="432"/>
    <col min="1026" max="1026" width="4" style="432" customWidth="1"/>
    <col min="1027" max="1027" width="30.375" style="432" customWidth="1"/>
    <col min="1028" max="1028" width="4.875" style="432" customWidth="1"/>
    <col min="1029" max="1029" width="6.125" style="432" customWidth="1"/>
    <col min="1030" max="1030" width="9.375" style="432" customWidth="1"/>
    <col min="1031" max="1031" width="12.125" style="432" customWidth="1"/>
    <col min="1032" max="1281" width="9.125" style="432"/>
    <col min="1282" max="1282" width="4" style="432" customWidth="1"/>
    <col min="1283" max="1283" width="30.375" style="432" customWidth="1"/>
    <col min="1284" max="1284" width="4.875" style="432" customWidth="1"/>
    <col min="1285" max="1285" width="6.125" style="432" customWidth="1"/>
    <col min="1286" max="1286" width="9.375" style="432" customWidth="1"/>
    <col min="1287" max="1287" width="12.125" style="432" customWidth="1"/>
    <col min="1288" max="1537" width="9.125" style="432"/>
    <col min="1538" max="1538" width="4" style="432" customWidth="1"/>
    <col min="1539" max="1539" width="30.375" style="432" customWidth="1"/>
    <col min="1540" max="1540" width="4.875" style="432" customWidth="1"/>
    <col min="1541" max="1541" width="6.125" style="432" customWidth="1"/>
    <col min="1542" max="1542" width="9.375" style="432" customWidth="1"/>
    <col min="1543" max="1543" width="12.125" style="432" customWidth="1"/>
    <col min="1544" max="1793" width="9.125" style="432"/>
    <col min="1794" max="1794" width="4" style="432" customWidth="1"/>
    <col min="1795" max="1795" width="30.375" style="432" customWidth="1"/>
    <col min="1796" max="1796" width="4.875" style="432" customWidth="1"/>
    <col min="1797" max="1797" width="6.125" style="432" customWidth="1"/>
    <col min="1798" max="1798" width="9.375" style="432" customWidth="1"/>
    <col min="1799" max="1799" width="12.125" style="432" customWidth="1"/>
    <col min="1800" max="2049" width="9.125" style="432"/>
    <col min="2050" max="2050" width="4" style="432" customWidth="1"/>
    <col min="2051" max="2051" width="30.375" style="432" customWidth="1"/>
    <col min="2052" max="2052" width="4.875" style="432" customWidth="1"/>
    <col min="2053" max="2053" width="6.125" style="432" customWidth="1"/>
    <col min="2054" max="2054" width="9.375" style="432" customWidth="1"/>
    <col min="2055" max="2055" width="12.125" style="432" customWidth="1"/>
    <col min="2056" max="2305" width="9.125" style="432"/>
    <col min="2306" max="2306" width="4" style="432" customWidth="1"/>
    <col min="2307" max="2307" width="30.375" style="432" customWidth="1"/>
    <col min="2308" max="2308" width="4.875" style="432" customWidth="1"/>
    <col min="2309" max="2309" width="6.125" style="432" customWidth="1"/>
    <col min="2310" max="2310" width="9.375" style="432" customWidth="1"/>
    <col min="2311" max="2311" width="12.125" style="432" customWidth="1"/>
    <col min="2312" max="2561" width="9.125" style="432"/>
    <col min="2562" max="2562" width="4" style="432" customWidth="1"/>
    <col min="2563" max="2563" width="30.375" style="432" customWidth="1"/>
    <col min="2564" max="2564" width="4.875" style="432" customWidth="1"/>
    <col min="2565" max="2565" width="6.125" style="432" customWidth="1"/>
    <col min="2566" max="2566" width="9.375" style="432" customWidth="1"/>
    <col min="2567" max="2567" width="12.125" style="432" customWidth="1"/>
    <col min="2568" max="2817" width="9.125" style="432"/>
    <col min="2818" max="2818" width="4" style="432" customWidth="1"/>
    <col min="2819" max="2819" width="30.375" style="432" customWidth="1"/>
    <col min="2820" max="2820" width="4.875" style="432" customWidth="1"/>
    <col min="2821" max="2821" width="6.125" style="432" customWidth="1"/>
    <col min="2822" max="2822" width="9.375" style="432" customWidth="1"/>
    <col min="2823" max="2823" width="12.125" style="432" customWidth="1"/>
    <col min="2824" max="3073" width="9.125" style="432"/>
    <col min="3074" max="3074" width="4" style="432" customWidth="1"/>
    <col min="3075" max="3075" width="30.375" style="432" customWidth="1"/>
    <col min="3076" max="3076" width="4.875" style="432" customWidth="1"/>
    <col min="3077" max="3077" width="6.125" style="432" customWidth="1"/>
    <col min="3078" max="3078" width="9.375" style="432" customWidth="1"/>
    <col min="3079" max="3079" width="12.125" style="432" customWidth="1"/>
    <col min="3080" max="3329" width="9.125" style="432"/>
    <col min="3330" max="3330" width="4" style="432" customWidth="1"/>
    <col min="3331" max="3331" width="30.375" style="432" customWidth="1"/>
    <col min="3332" max="3332" width="4.875" style="432" customWidth="1"/>
    <col min="3333" max="3333" width="6.125" style="432" customWidth="1"/>
    <col min="3334" max="3334" width="9.375" style="432" customWidth="1"/>
    <col min="3335" max="3335" width="12.125" style="432" customWidth="1"/>
    <col min="3336" max="3585" width="9.125" style="432"/>
    <col min="3586" max="3586" width="4" style="432" customWidth="1"/>
    <col min="3587" max="3587" width="30.375" style="432" customWidth="1"/>
    <col min="3588" max="3588" width="4.875" style="432" customWidth="1"/>
    <col min="3589" max="3589" width="6.125" style="432" customWidth="1"/>
    <col min="3590" max="3590" width="9.375" style="432" customWidth="1"/>
    <col min="3591" max="3591" width="12.125" style="432" customWidth="1"/>
    <col min="3592" max="3841" width="9.125" style="432"/>
    <col min="3842" max="3842" width="4" style="432" customWidth="1"/>
    <col min="3843" max="3843" width="30.375" style="432" customWidth="1"/>
    <col min="3844" max="3844" width="4.875" style="432" customWidth="1"/>
    <col min="3845" max="3845" width="6.125" style="432" customWidth="1"/>
    <col min="3846" max="3846" width="9.375" style="432" customWidth="1"/>
    <col min="3847" max="3847" width="12.125" style="432" customWidth="1"/>
    <col min="3848" max="4097" width="9.125" style="432"/>
    <col min="4098" max="4098" width="4" style="432" customWidth="1"/>
    <col min="4099" max="4099" width="30.375" style="432" customWidth="1"/>
    <col min="4100" max="4100" width="4.875" style="432" customWidth="1"/>
    <col min="4101" max="4101" width="6.125" style="432" customWidth="1"/>
    <col min="4102" max="4102" width="9.375" style="432" customWidth="1"/>
    <col min="4103" max="4103" width="12.125" style="432" customWidth="1"/>
    <col min="4104" max="4353" width="9.125" style="432"/>
    <col min="4354" max="4354" width="4" style="432" customWidth="1"/>
    <col min="4355" max="4355" width="30.375" style="432" customWidth="1"/>
    <col min="4356" max="4356" width="4.875" style="432" customWidth="1"/>
    <col min="4357" max="4357" width="6.125" style="432" customWidth="1"/>
    <col min="4358" max="4358" width="9.375" style="432" customWidth="1"/>
    <col min="4359" max="4359" width="12.125" style="432" customWidth="1"/>
    <col min="4360" max="4609" width="9.125" style="432"/>
    <col min="4610" max="4610" width="4" style="432" customWidth="1"/>
    <col min="4611" max="4611" width="30.375" style="432" customWidth="1"/>
    <col min="4612" max="4612" width="4.875" style="432" customWidth="1"/>
    <col min="4613" max="4613" width="6.125" style="432" customWidth="1"/>
    <col min="4614" max="4614" width="9.375" style="432" customWidth="1"/>
    <col min="4615" max="4615" width="12.125" style="432" customWidth="1"/>
    <col min="4616" max="4865" width="9.125" style="432"/>
    <col min="4866" max="4866" width="4" style="432" customWidth="1"/>
    <col min="4867" max="4867" width="30.375" style="432" customWidth="1"/>
    <col min="4868" max="4868" width="4.875" style="432" customWidth="1"/>
    <col min="4869" max="4869" width="6.125" style="432" customWidth="1"/>
    <col min="4870" max="4870" width="9.375" style="432" customWidth="1"/>
    <col min="4871" max="4871" width="12.125" style="432" customWidth="1"/>
    <col min="4872" max="5121" width="9.125" style="432"/>
    <col min="5122" max="5122" width="4" style="432" customWidth="1"/>
    <col min="5123" max="5123" width="30.375" style="432" customWidth="1"/>
    <col min="5124" max="5124" width="4.875" style="432" customWidth="1"/>
    <col min="5125" max="5125" width="6.125" style="432" customWidth="1"/>
    <col min="5126" max="5126" width="9.375" style="432" customWidth="1"/>
    <col min="5127" max="5127" width="12.125" style="432" customWidth="1"/>
    <col min="5128" max="5377" width="9.125" style="432"/>
    <col min="5378" max="5378" width="4" style="432" customWidth="1"/>
    <col min="5379" max="5379" width="30.375" style="432" customWidth="1"/>
    <col min="5380" max="5380" width="4.875" style="432" customWidth="1"/>
    <col min="5381" max="5381" width="6.125" style="432" customWidth="1"/>
    <col min="5382" max="5382" width="9.375" style="432" customWidth="1"/>
    <col min="5383" max="5383" width="12.125" style="432" customWidth="1"/>
    <col min="5384" max="5633" width="9.125" style="432"/>
    <col min="5634" max="5634" width="4" style="432" customWidth="1"/>
    <col min="5635" max="5635" width="30.375" style="432" customWidth="1"/>
    <col min="5636" max="5636" width="4.875" style="432" customWidth="1"/>
    <col min="5637" max="5637" width="6.125" style="432" customWidth="1"/>
    <col min="5638" max="5638" width="9.375" style="432" customWidth="1"/>
    <col min="5639" max="5639" width="12.125" style="432" customWidth="1"/>
    <col min="5640" max="5889" width="9.125" style="432"/>
    <col min="5890" max="5890" width="4" style="432" customWidth="1"/>
    <col min="5891" max="5891" width="30.375" style="432" customWidth="1"/>
    <col min="5892" max="5892" width="4.875" style="432" customWidth="1"/>
    <col min="5893" max="5893" width="6.125" style="432" customWidth="1"/>
    <col min="5894" max="5894" width="9.375" style="432" customWidth="1"/>
    <col min="5895" max="5895" width="12.125" style="432" customWidth="1"/>
    <col min="5896" max="6145" width="9.125" style="432"/>
    <col min="6146" max="6146" width="4" style="432" customWidth="1"/>
    <col min="6147" max="6147" width="30.375" style="432" customWidth="1"/>
    <col min="6148" max="6148" width="4.875" style="432" customWidth="1"/>
    <col min="6149" max="6149" width="6.125" style="432" customWidth="1"/>
    <col min="6150" max="6150" width="9.375" style="432" customWidth="1"/>
    <col min="6151" max="6151" width="12.125" style="432" customWidth="1"/>
    <col min="6152" max="6401" width="9.125" style="432"/>
    <col min="6402" max="6402" width="4" style="432" customWidth="1"/>
    <col min="6403" max="6403" width="30.375" style="432" customWidth="1"/>
    <col min="6404" max="6404" width="4.875" style="432" customWidth="1"/>
    <col min="6405" max="6405" width="6.125" style="432" customWidth="1"/>
    <col min="6406" max="6406" width="9.375" style="432" customWidth="1"/>
    <col min="6407" max="6407" width="12.125" style="432" customWidth="1"/>
    <col min="6408" max="6657" width="9.125" style="432"/>
    <col min="6658" max="6658" width="4" style="432" customWidth="1"/>
    <col min="6659" max="6659" width="30.375" style="432" customWidth="1"/>
    <col min="6660" max="6660" width="4.875" style="432" customWidth="1"/>
    <col min="6661" max="6661" width="6.125" style="432" customWidth="1"/>
    <col min="6662" max="6662" width="9.375" style="432" customWidth="1"/>
    <col min="6663" max="6663" width="12.125" style="432" customWidth="1"/>
    <col min="6664" max="6913" width="9.125" style="432"/>
    <col min="6914" max="6914" width="4" style="432" customWidth="1"/>
    <col min="6915" max="6915" width="30.375" style="432" customWidth="1"/>
    <col min="6916" max="6916" width="4.875" style="432" customWidth="1"/>
    <col min="6917" max="6917" width="6.125" style="432" customWidth="1"/>
    <col min="6918" max="6918" width="9.375" style="432" customWidth="1"/>
    <col min="6919" max="6919" width="12.125" style="432" customWidth="1"/>
    <col min="6920" max="7169" width="9.125" style="432"/>
    <col min="7170" max="7170" width="4" style="432" customWidth="1"/>
    <col min="7171" max="7171" width="30.375" style="432" customWidth="1"/>
    <col min="7172" max="7172" width="4.875" style="432" customWidth="1"/>
    <col min="7173" max="7173" width="6.125" style="432" customWidth="1"/>
    <col min="7174" max="7174" width="9.375" style="432" customWidth="1"/>
    <col min="7175" max="7175" width="12.125" style="432" customWidth="1"/>
    <col min="7176" max="7425" width="9.125" style="432"/>
    <col min="7426" max="7426" width="4" style="432" customWidth="1"/>
    <col min="7427" max="7427" width="30.375" style="432" customWidth="1"/>
    <col min="7428" max="7428" width="4.875" style="432" customWidth="1"/>
    <col min="7429" max="7429" width="6.125" style="432" customWidth="1"/>
    <col min="7430" max="7430" width="9.375" style="432" customWidth="1"/>
    <col min="7431" max="7431" width="12.125" style="432" customWidth="1"/>
    <col min="7432" max="7681" width="9.125" style="432"/>
    <col min="7682" max="7682" width="4" style="432" customWidth="1"/>
    <col min="7683" max="7683" width="30.375" style="432" customWidth="1"/>
    <col min="7684" max="7684" width="4.875" style="432" customWidth="1"/>
    <col min="7685" max="7685" width="6.125" style="432" customWidth="1"/>
    <col min="7686" max="7686" width="9.375" style="432" customWidth="1"/>
    <col min="7687" max="7687" width="12.125" style="432" customWidth="1"/>
    <col min="7688" max="7937" width="9.125" style="432"/>
    <col min="7938" max="7938" width="4" style="432" customWidth="1"/>
    <col min="7939" max="7939" width="30.375" style="432" customWidth="1"/>
    <col min="7940" max="7940" width="4.875" style="432" customWidth="1"/>
    <col min="7941" max="7941" width="6.125" style="432" customWidth="1"/>
    <col min="7942" max="7942" width="9.375" style="432" customWidth="1"/>
    <col min="7943" max="7943" width="12.125" style="432" customWidth="1"/>
    <col min="7944" max="8193" width="9.125" style="432"/>
    <col min="8194" max="8194" width="4" style="432" customWidth="1"/>
    <col min="8195" max="8195" width="30.375" style="432" customWidth="1"/>
    <col min="8196" max="8196" width="4.875" style="432" customWidth="1"/>
    <col min="8197" max="8197" width="6.125" style="432" customWidth="1"/>
    <col min="8198" max="8198" width="9.375" style="432" customWidth="1"/>
    <col min="8199" max="8199" width="12.125" style="432" customWidth="1"/>
    <col min="8200" max="8449" width="9.125" style="432"/>
    <col min="8450" max="8450" width="4" style="432" customWidth="1"/>
    <col min="8451" max="8451" width="30.375" style="432" customWidth="1"/>
    <col min="8452" max="8452" width="4.875" style="432" customWidth="1"/>
    <col min="8453" max="8453" width="6.125" style="432" customWidth="1"/>
    <col min="8454" max="8454" width="9.375" style="432" customWidth="1"/>
    <col min="8455" max="8455" width="12.125" style="432" customWidth="1"/>
    <col min="8456" max="8705" width="9.125" style="432"/>
    <col min="8706" max="8706" width="4" style="432" customWidth="1"/>
    <col min="8707" max="8707" width="30.375" style="432" customWidth="1"/>
    <col min="8708" max="8708" width="4.875" style="432" customWidth="1"/>
    <col min="8709" max="8709" width="6.125" style="432" customWidth="1"/>
    <col min="8710" max="8710" width="9.375" style="432" customWidth="1"/>
    <col min="8711" max="8711" width="12.125" style="432" customWidth="1"/>
    <col min="8712" max="8961" width="9.125" style="432"/>
    <col min="8962" max="8962" width="4" style="432" customWidth="1"/>
    <col min="8963" max="8963" width="30.375" style="432" customWidth="1"/>
    <col min="8964" max="8964" width="4.875" style="432" customWidth="1"/>
    <col min="8965" max="8965" width="6.125" style="432" customWidth="1"/>
    <col min="8966" max="8966" width="9.375" style="432" customWidth="1"/>
    <col min="8967" max="8967" width="12.125" style="432" customWidth="1"/>
    <col min="8968" max="9217" width="9.125" style="432"/>
    <col min="9218" max="9218" width="4" style="432" customWidth="1"/>
    <col min="9219" max="9219" width="30.375" style="432" customWidth="1"/>
    <col min="9220" max="9220" width="4.875" style="432" customWidth="1"/>
    <col min="9221" max="9221" width="6.125" style="432" customWidth="1"/>
    <col min="9222" max="9222" width="9.375" style="432" customWidth="1"/>
    <col min="9223" max="9223" width="12.125" style="432" customWidth="1"/>
    <col min="9224" max="9473" width="9.125" style="432"/>
    <col min="9474" max="9474" width="4" style="432" customWidth="1"/>
    <col min="9475" max="9475" width="30.375" style="432" customWidth="1"/>
    <col min="9476" max="9476" width="4.875" style="432" customWidth="1"/>
    <col min="9477" max="9477" width="6.125" style="432" customWidth="1"/>
    <col min="9478" max="9478" width="9.375" style="432" customWidth="1"/>
    <col min="9479" max="9479" width="12.125" style="432" customWidth="1"/>
    <col min="9480" max="9729" width="9.125" style="432"/>
    <col min="9730" max="9730" width="4" style="432" customWidth="1"/>
    <col min="9731" max="9731" width="30.375" style="432" customWidth="1"/>
    <col min="9732" max="9732" width="4.875" style="432" customWidth="1"/>
    <col min="9733" max="9733" width="6.125" style="432" customWidth="1"/>
    <col min="9734" max="9734" width="9.375" style="432" customWidth="1"/>
    <col min="9735" max="9735" width="12.125" style="432" customWidth="1"/>
    <col min="9736" max="9985" width="9.125" style="432"/>
    <col min="9986" max="9986" width="4" style="432" customWidth="1"/>
    <col min="9987" max="9987" width="30.375" style="432" customWidth="1"/>
    <col min="9988" max="9988" width="4.875" style="432" customWidth="1"/>
    <col min="9989" max="9989" width="6.125" style="432" customWidth="1"/>
    <col min="9990" max="9990" width="9.375" style="432" customWidth="1"/>
    <col min="9991" max="9991" width="12.125" style="432" customWidth="1"/>
    <col min="9992" max="10241" width="9.125" style="432"/>
    <col min="10242" max="10242" width="4" style="432" customWidth="1"/>
    <col min="10243" max="10243" width="30.375" style="432" customWidth="1"/>
    <col min="10244" max="10244" width="4.875" style="432" customWidth="1"/>
    <col min="10245" max="10245" width="6.125" style="432" customWidth="1"/>
    <col min="10246" max="10246" width="9.375" style="432" customWidth="1"/>
    <col min="10247" max="10247" width="12.125" style="432" customWidth="1"/>
    <col min="10248" max="10497" width="9.125" style="432"/>
    <col min="10498" max="10498" width="4" style="432" customWidth="1"/>
    <col min="10499" max="10499" width="30.375" style="432" customWidth="1"/>
    <col min="10500" max="10500" width="4.875" style="432" customWidth="1"/>
    <col min="10501" max="10501" width="6.125" style="432" customWidth="1"/>
    <col min="10502" max="10502" width="9.375" style="432" customWidth="1"/>
    <col min="10503" max="10503" width="12.125" style="432" customWidth="1"/>
    <col min="10504" max="10753" width="9.125" style="432"/>
    <col min="10754" max="10754" width="4" style="432" customWidth="1"/>
    <col min="10755" max="10755" width="30.375" style="432" customWidth="1"/>
    <col min="10756" max="10756" width="4.875" style="432" customWidth="1"/>
    <col min="10757" max="10757" width="6.125" style="432" customWidth="1"/>
    <col min="10758" max="10758" width="9.375" style="432" customWidth="1"/>
    <col min="10759" max="10759" width="12.125" style="432" customWidth="1"/>
    <col min="10760" max="11009" width="9.125" style="432"/>
    <col min="11010" max="11010" width="4" style="432" customWidth="1"/>
    <col min="11011" max="11011" width="30.375" style="432" customWidth="1"/>
    <col min="11012" max="11012" width="4.875" style="432" customWidth="1"/>
    <col min="11013" max="11013" width="6.125" style="432" customWidth="1"/>
    <col min="11014" max="11014" width="9.375" style="432" customWidth="1"/>
    <col min="11015" max="11015" width="12.125" style="432" customWidth="1"/>
    <col min="11016" max="11265" width="9.125" style="432"/>
    <col min="11266" max="11266" width="4" style="432" customWidth="1"/>
    <col min="11267" max="11267" width="30.375" style="432" customWidth="1"/>
    <col min="11268" max="11268" width="4.875" style="432" customWidth="1"/>
    <col min="11269" max="11269" width="6.125" style="432" customWidth="1"/>
    <col min="11270" max="11270" width="9.375" style="432" customWidth="1"/>
    <col min="11271" max="11271" width="12.125" style="432" customWidth="1"/>
    <col min="11272" max="11521" width="9.125" style="432"/>
    <col min="11522" max="11522" width="4" style="432" customWidth="1"/>
    <col min="11523" max="11523" width="30.375" style="432" customWidth="1"/>
    <col min="11524" max="11524" width="4.875" style="432" customWidth="1"/>
    <col min="11525" max="11525" width="6.125" style="432" customWidth="1"/>
    <col min="11526" max="11526" width="9.375" style="432" customWidth="1"/>
    <col min="11527" max="11527" width="12.125" style="432" customWidth="1"/>
    <col min="11528" max="11777" width="9.125" style="432"/>
    <col min="11778" max="11778" width="4" style="432" customWidth="1"/>
    <col min="11779" max="11779" width="30.375" style="432" customWidth="1"/>
    <col min="11780" max="11780" width="4.875" style="432" customWidth="1"/>
    <col min="11781" max="11781" width="6.125" style="432" customWidth="1"/>
    <col min="11782" max="11782" width="9.375" style="432" customWidth="1"/>
    <col min="11783" max="11783" width="12.125" style="432" customWidth="1"/>
    <col min="11784" max="12033" width="9.125" style="432"/>
    <col min="12034" max="12034" width="4" style="432" customWidth="1"/>
    <col min="12035" max="12035" width="30.375" style="432" customWidth="1"/>
    <col min="12036" max="12036" width="4.875" style="432" customWidth="1"/>
    <col min="12037" max="12037" width="6.125" style="432" customWidth="1"/>
    <col min="12038" max="12038" width="9.375" style="432" customWidth="1"/>
    <col min="12039" max="12039" width="12.125" style="432" customWidth="1"/>
    <col min="12040" max="12289" width="9.125" style="432"/>
    <col min="12290" max="12290" width="4" style="432" customWidth="1"/>
    <col min="12291" max="12291" width="30.375" style="432" customWidth="1"/>
    <col min="12292" max="12292" width="4.875" style="432" customWidth="1"/>
    <col min="12293" max="12293" width="6.125" style="432" customWidth="1"/>
    <col min="12294" max="12294" width="9.375" style="432" customWidth="1"/>
    <col min="12295" max="12295" width="12.125" style="432" customWidth="1"/>
    <col min="12296" max="12545" width="9.125" style="432"/>
    <col min="12546" max="12546" width="4" style="432" customWidth="1"/>
    <col min="12547" max="12547" width="30.375" style="432" customWidth="1"/>
    <col min="12548" max="12548" width="4.875" style="432" customWidth="1"/>
    <col min="12549" max="12549" width="6.125" style="432" customWidth="1"/>
    <col min="12550" max="12550" width="9.375" style="432" customWidth="1"/>
    <col min="12551" max="12551" width="12.125" style="432" customWidth="1"/>
    <col min="12552" max="12801" width="9.125" style="432"/>
    <col min="12802" max="12802" width="4" style="432" customWidth="1"/>
    <col min="12803" max="12803" width="30.375" style="432" customWidth="1"/>
    <col min="12804" max="12804" width="4.875" style="432" customWidth="1"/>
    <col min="12805" max="12805" width="6.125" style="432" customWidth="1"/>
    <col min="12806" max="12806" width="9.375" style="432" customWidth="1"/>
    <col min="12807" max="12807" width="12.125" style="432" customWidth="1"/>
    <col min="12808" max="13057" width="9.125" style="432"/>
    <col min="13058" max="13058" width="4" style="432" customWidth="1"/>
    <col min="13059" max="13059" width="30.375" style="432" customWidth="1"/>
    <col min="13060" max="13060" width="4.875" style="432" customWidth="1"/>
    <col min="13061" max="13061" width="6.125" style="432" customWidth="1"/>
    <col min="13062" max="13062" width="9.375" style="432" customWidth="1"/>
    <col min="13063" max="13063" width="12.125" style="432" customWidth="1"/>
    <col min="13064" max="13313" width="9.125" style="432"/>
    <col min="13314" max="13314" width="4" style="432" customWidth="1"/>
    <col min="13315" max="13315" width="30.375" style="432" customWidth="1"/>
    <col min="13316" max="13316" width="4.875" style="432" customWidth="1"/>
    <col min="13317" max="13317" width="6.125" style="432" customWidth="1"/>
    <col min="13318" max="13318" width="9.375" style="432" customWidth="1"/>
    <col min="13319" max="13319" width="12.125" style="432" customWidth="1"/>
    <col min="13320" max="13569" width="9.125" style="432"/>
    <col min="13570" max="13570" width="4" style="432" customWidth="1"/>
    <col min="13571" max="13571" width="30.375" style="432" customWidth="1"/>
    <col min="13572" max="13572" width="4.875" style="432" customWidth="1"/>
    <col min="13573" max="13573" width="6.125" style="432" customWidth="1"/>
    <col min="13574" max="13574" width="9.375" style="432" customWidth="1"/>
    <col min="13575" max="13575" width="12.125" style="432" customWidth="1"/>
    <col min="13576" max="13825" width="9.125" style="432"/>
    <col min="13826" max="13826" width="4" style="432" customWidth="1"/>
    <col min="13827" max="13827" width="30.375" style="432" customWidth="1"/>
    <col min="13828" max="13828" width="4.875" style="432" customWidth="1"/>
    <col min="13829" max="13829" width="6.125" style="432" customWidth="1"/>
    <col min="13830" max="13830" width="9.375" style="432" customWidth="1"/>
    <col min="13831" max="13831" width="12.125" style="432" customWidth="1"/>
    <col min="13832" max="14081" width="9.125" style="432"/>
    <col min="14082" max="14082" width="4" style="432" customWidth="1"/>
    <col min="14083" max="14083" width="30.375" style="432" customWidth="1"/>
    <col min="14084" max="14084" width="4.875" style="432" customWidth="1"/>
    <col min="14085" max="14085" width="6.125" style="432" customWidth="1"/>
    <col min="14086" max="14086" width="9.375" style="432" customWidth="1"/>
    <col min="14087" max="14087" width="12.125" style="432" customWidth="1"/>
    <col min="14088" max="14337" width="9.125" style="432"/>
    <col min="14338" max="14338" width="4" style="432" customWidth="1"/>
    <col min="14339" max="14339" width="30.375" style="432" customWidth="1"/>
    <col min="14340" max="14340" width="4.875" style="432" customWidth="1"/>
    <col min="14341" max="14341" width="6.125" style="432" customWidth="1"/>
    <col min="14342" max="14342" width="9.375" style="432" customWidth="1"/>
    <col min="14343" max="14343" width="12.125" style="432" customWidth="1"/>
    <col min="14344" max="14593" width="9.125" style="432"/>
    <col min="14594" max="14594" width="4" style="432" customWidth="1"/>
    <col min="14595" max="14595" width="30.375" style="432" customWidth="1"/>
    <col min="14596" max="14596" width="4.875" style="432" customWidth="1"/>
    <col min="14597" max="14597" width="6.125" style="432" customWidth="1"/>
    <col min="14598" max="14598" width="9.375" style="432" customWidth="1"/>
    <col min="14599" max="14599" width="12.125" style="432" customWidth="1"/>
    <col min="14600" max="14849" width="9.125" style="432"/>
    <col min="14850" max="14850" width="4" style="432" customWidth="1"/>
    <col min="14851" max="14851" width="30.375" style="432" customWidth="1"/>
    <col min="14852" max="14852" width="4.875" style="432" customWidth="1"/>
    <col min="14853" max="14853" width="6.125" style="432" customWidth="1"/>
    <col min="14854" max="14854" width="9.375" style="432" customWidth="1"/>
    <col min="14855" max="14855" width="12.125" style="432" customWidth="1"/>
    <col min="14856" max="15105" width="9.125" style="432"/>
    <col min="15106" max="15106" width="4" style="432" customWidth="1"/>
    <col min="15107" max="15107" width="30.375" style="432" customWidth="1"/>
    <col min="15108" max="15108" width="4.875" style="432" customWidth="1"/>
    <col min="15109" max="15109" width="6.125" style="432" customWidth="1"/>
    <col min="15110" max="15110" width="9.375" style="432" customWidth="1"/>
    <col min="15111" max="15111" width="12.125" style="432" customWidth="1"/>
    <col min="15112" max="15361" width="9.125" style="432"/>
    <col min="15362" max="15362" width="4" style="432" customWidth="1"/>
    <col min="15363" max="15363" width="30.375" style="432" customWidth="1"/>
    <col min="15364" max="15364" width="4.875" style="432" customWidth="1"/>
    <col min="15365" max="15365" width="6.125" style="432" customWidth="1"/>
    <col min="15366" max="15366" width="9.375" style="432" customWidth="1"/>
    <col min="15367" max="15367" width="12.125" style="432" customWidth="1"/>
    <col min="15368" max="15617" width="9.125" style="432"/>
    <col min="15618" max="15618" width="4" style="432" customWidth="1"/>
    <col min="15619" max="15619" width="30.375" style="432" customWidth="1"/>
    <col min="15620" max="15620" width="4.875" style="432" customWidth="1"/>
    <col min="15621" max="15621" width="6.125" style="432" customWidth="1"/>
    <col min="15622" max="15622" width="9.375" style="432" customWidth="1"/>
    <col min="15623" max="15623" width="12.125" style="432" customWidth="1"/>
    <col min="15624" max="15873" width="9.125" style="432"/>
    <col min="15874" max="15874" width="4" style="432" customWidth="1"/>
    <col min="15875" max="15875" width="30.375" style="432" customWidth="1"/>
    <col min="15876" max="15876" width="4.875" style="432" customWidth="1"/>
    <col min="15877" max="15877" width="6.125" style="432" customWidth="1"/>
    <col min="15878" max="15878" width="9.375" style="432" customWidth="1"/>
    <col min="15879" max="15879" width="12.125" style="432" customWidth="1"/>
    <col min="15880" max="16129" width="9.125" style="432"/>
    <col min="16130" max="16130" width="4" style="432" customWidth="1"/>
    <col min="16131" max="16131" width="30.375" style="432" customWidth="1"/>
    <col min="16132" max="16132" width="4.875" style="432" customWidth="1"/>
    <col min="16133" max="16133" width="6.125" style="432" customWidth="1"/>
    <col min="16134" max="16134" width="9.375" style="432" customWidth="1"/>
    <col min="16135" max="16135" width="12.125" style="432" customWidth="1"/>
    <col min="16136" max="16384" width="9.125" style="432"/>
  </cols>
  <sheetData>
    <row r="1" spans="2:7" ht="225" customHeight="1"/>
    <row r="2" spans="2:7" ht="54" customHeight="1">
      <c r="B2" s="566" t="s">
        <v>328</v>
      </c>
      <c r="C2" s="566"/>
      <c r="D2" s="566"/>
      <c r="E2" s="566"/>
      <c r="F2" s="566"/>
      <c r="G2" s="566"/>
    </row>
    <row r="3" spans="2:7" ht="12" customHeight="1">
      <c r="B3" s="433"/>
      <c r="C3" s="433"/>
      <c r="D3" s="433"/>
      <c r="E3" s="433"/>
      <c r="F3" s="433"/>
      <c r="G3" s="433"/>
    </row>
    <row r="4" spans="2:7" ht="15">
      <c r="B4" s="437"/>
      <c r="C4" s="438"/>
      <c r="D4" s="438"/>
      <c r="E4" s="438"/>
      <c r="F4" s="439"/>
      <c r="G4" s="437"/>
    </row>
    <row r="5" spans="2:7" s="567" customFormat="1" ht="38.25" customHeight="1">
      <c r="B5" s="457" t="s">
        <v>325</v>
      </c>
      <c r="C5" s="457"/>
      <c r="D5" s="457"/>
      <c r="E5" s="457"/>
      <c r="F5" s="457"/>
      <c r="G5" s="457"/>
    </row>
  </sheetData>
  <sheetProtection algorithmName="SHA-512" hashValue="gdlv9ANYn0QEZwM3y/SW3dZHyi+8uYL+OIL6HHRsrwAiptHVmKfvG3/yCmg/XMD1yQ+YZIPncKSqKr/wQ3RDkg==" saltValue="Qd9qpSQkp0lDJuN7jRYctQ==" spinCount="100000" sheet="1" objects="1" scenarios="1"/>
  <mergeCells count="2">
    <mergeCell ref="B2:G2"/>
    <mergeCell ref="B5:G5"/>
  </mergeCells>
  <pageMargins left="0.98425196850393704" right="0.59055118110236227" top="0.59055118110236227" bottom="0.59055118110236227" header="0.39370078740157483" footer="0.39370078740157483"/>
  <pageSetup paperSize="9" scale="93" firstPageNumber="0"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46"/>
  <sheetViews>
    <sheetView showZeros="0" view="pageBreakPreview" zoomScaleNormal="100" zoomScaleSheetLayoutView="100" workbookViewId="0">
      <selection sqref="A1:F2"/>
    </sheetView>
  </sheetViews>
  <sheetFormatPr defaultRowHeight="15"/>
  <cols>
    <col min="1" max="1" width="4.75" style="92" customWidth="1"/>
    <col min="2" max="2" width="35.375" style="92" customWidth="1"/>
    <col min="3" max="3" width="5.625" style="5" customWidth="1"/>
    <col min="4" max="4" width="7.5" style="5" customWidth="1"/>
    <col min="5" max="5" width="10.875" style="5" customWidth="1"/>
    <col min="6" max="6" width="14.125" style="5" customWidth="1"/>
    <col min="7" max="257" width="9.875" style="1" customWidth="1"/>
    <col min="258" max="1023" width="9.875" customWidth="1"/>
    <col min="1024" max="1024" width="9" customWidth="1"/>
  </cols>
  <sheetData>
    <row r="1" spans="1:30">
      <c r="A1" s="451" t="s">
        <v>101</v>
      </c>
      <c r="B1" s="451"/>
      <c r="C1" s="451"/>
      <c r="D1" s="451"/>
      <c r="E1" s="451"/>
      <c r="F1" s="451"/>
    </row>
    <row r="2" spans="1:30">
      <c r="A2" s="451"/>
      <c r="B2" s="451"/>
      <c r="C2" s="451"/>
      <c r="D2" s="451"/>
      <c r="E2" s="451"/>
      <c r="F2" s="451"/>
    </row>
    <row r="3" spans="1:30" s="441" customFormat="1" ht="15.75" customHeight="1">
      <c r="A3" s="457" t="s">
        <v>325</v>
      </c>
      <c r="B3" s="457"/>
      <c r="C3" s="457"/>
      <c r="D3" s="457"/>
      <c r="E3" s="457"/>
      <c r="F3" s="457"/>
    </row>
    <row r="4" spans="1:30">
      <c r="A4" s="2"/>
      <c r="B4" s="2"/>
      <c r="C4" s="2"/>
      <c r="D4" s="2"/>
      <c r="E4" s="2"/>
      <c r="F4" s="2"/>
    </row>
    <row r="5" spans="1:30" s="6" customFormat="1" ht="30">
      <c r="A5" s="3" t="s">
        <v>162</v>
      </c>
      <c r="B5" s="4" t="s">
        <v>0</v>
      </c>
      <c r="C5" s="3" t="s">
        <v>1</v>
      </c>
      <c r="D5" s="3" t="s">
        <v>2</v>
      </c>
      <c r="E5" s="3" t="s">
        <v>3</v>
      </c>
      <c r="F5" s="3" t="s">
        <v>4</v>
      </c>
      <c r="G5" s="5"/>
      <c r="H5" s="5"/>
      <c r="I5" s="5"/>
      <c r="J5" s="5"/>
      <c r="K5" s="5"/>
      <c r="L5" s="5"/>
      <c r="M5" s="5"/>
      <c r="N5" s="5"/>
      <c r="O5" s="5"/>
      <c r="P5" s="5"/>
      <c r="Q5" s="5"/>
      <c r="R5" s="5"/>
      <c r="S5" s="5"/>
      <c r="T5" s="5"/>
      <c r="U5" s="5"/>
      <c r="V5" s="5"/>
      <c r="W5" s="5"/>
      <c r="X5" s="5"/>
      <c r="Y5" s="5"/>
      <c r="Z5" s="5"/>
      <c r="AA5" s="5"/>
      <c r="AB5" s="5"/>
      <c r="AC5" s="5"/>
      <c r="AD5" s="5"/>
    </row>
    <row r="6" spans="1:30">
      <c r="A6" s="7"/>
      <c r="B6" s="7"/>
      <c r="C6" s="8"/>
      <c r="D6" s="8"/>
      <c r="E6" s="8"/>
      <c r="F6" s="8"/>
    </row>
    <row r="7" spans="1:30" s="13" customFormat="1" ht="28.5">
      <c r="A7" s="9" t="s">
        <v>5</v>
      </c>
      <c r="B7" s="9" t="s">
        <v>6</v>
      </c>
      <c r="C7" s="10"/>
      <c r="D7" s="11"/>
      <c r="E7" s="11"/>
      <c r="F7" s="11"/>
      <c r="G7" s="12"/>
      <c r="H7" s="12"/>
      <c r="I7" s="12"/>
      <c r="J7" s="12"/>
      <c r="K7" s="12"/>
      <c r="L7" s="12"/>
      <c r="M7" s="12"/>
      <c r="N7" s="12"/>
      <c r="O7" s="12"/>
      <c r="P7" s="12"/>
      <c r="Q7" s="12"/>
      <c r="R7" s="12"/>
      <c r="S7" s="12"/>
      <c r="T7" s="12"/>
      <c r="U7" s="12"/>
      <c r="V7" s="12"/>
      <c r="W7" s="12"/>
      <c r="X7" s="12"/>
      <c r="Y7" s="12"/>
      <c r="Z7" s="12"/>
      <c r="AA7" s="12"/>
      <c r="AB7" s="12"/>
      <c r="AC7" s="12"/>
      <c r="AD7" s="12"/>
    </row>
    <row r="8" spans="1:30">
      <c r="A8" s="7"/>
      <c r="B8" s="7"/>
      <c r="C8" s="14"/>
      <c r="D8" s="15"/>
      <c r="E8" s="15"/>
      <c r="F8" s="15"/>
    </row>
    <row r="9" spans="1:30">
      <c r="A9" s="16" t="s">
        <v>7</v>
      </c>
      <c r="B9" s="17" t="s">
        <v>8</v>
      </c>
      <c r="C9" s="18"/>
      <c r="D9" s="19"/>
      <c r="E9" s="19"/>
      <c r="F9" s="19" t="s">
        <v>9</v>
      </c>
    </row>
    <row r="10" spans="1:30" s="23" customFormat="1" ht="249" customHeight="1">
      <c r="A10" s="16"/>
      <c r="B10" s="20" t="s">
        <v>10</v>
      </c>
      <c r="C10" s="18"/>
      <c r="D10" s="22"/>
      <c r="E10" s="481"/>
      <c r="F10" s="22"/>
    </row>
    <row r="11" spans="1:30" s="23" customFormat="1">
      <c r="A11" s="16"/>
      <c r="B11" s="24" t="s">
        <v>11</v>
      </c>
      <c r="C11" s="18" t="s">
        <v>102</v>
      </c>
      <c r="D11" s="22">
        <v>460.4</v>
      </c>
      <c r="E11" s="481"/>
      <c r="F11" s="22">
        <f>D11*E11</f>
        <v>0</v>
      </c>
    </row>
    <row r="12" spans="1:30" s="23" customFormat="1">
      <c r="A12" s="16"/>
      <c r="B12" s="24" t="s">
        <v>12</v>
      </c>
      <c r="C12" s="18" t="s">
        <v>102</v>
      </c>
      <c r="D12" s="22">
        <v>124.61</v>
      </c>
      <c r="E12" s="481"/>
      <c r="F12" s="22">
        <f>D12*E12</f>
        <v>0</v>
      </c>
    </row>
    <row r="13" spans="1:30" s="12" customFormat="1" ht="28.5">
      <c r="A13" s="16" t="s">
        <v>13</v>
      </c>
      <c r="B13" s="25" t="s">
        <v>14</v>
      </c>
      <c r="C13" s="26"/>
      <c r="D13" s="27"/>
      <c r="E13" s="482"/>
      <c r="F13" s="27"/>
    </row>
    <row r="14" spans="1:30" ht="190.5" customHeight="1">
      <c r="A14" s="16"/>
      <c r="B14" s="20" t="s">
        <v>15</v>
      </c>
      <c r="C14" s="18" t="s">
        <v>103</v>
      </c>
      <c r="D14" s="93">
        <v>10</v>
      </c>
      <c r="E14" s="481"/>
      <c r="F14" s="22">
        <f>D14*E14</f>
        <v>0</v>
      </c>
    </row>
    <row r="15" spans="1:30" ht="30">
      <c r="A15" s="16" t="s">
        <v>16</v>
      </c>
      <c r="B15" s="16" t="s">
        <v>17</v>
      </c>
      <c r="C15" s="18"/>
      <c r="D15" s="22"/>
      <c r="E15" s="481"/>
      <c r="F15" s="22"/>
    </row>
    <row r="16" spans="1:30" ht="160.5" customHeight="1">
      <c r="A16" s="16"/>
      <c r="B16" s="20" t="s">
        <v>18</v>
      </c>
      <c r="C16" s="28" t="s">
        <v>19</v>
      </c>
      <c r="D16" s="29">
        <f>(250.26*(1.3+0.4))+(22.06*(1.2+0.4))+(32.759*(0.8+0.4))</f>
        <v>500.04880000000003</v>
      </c>
      <c r="E16" s="483"/>
      <c r="F16" s="29">
        <f>D16*E16</f>
        <v>0</v>
      </c>
    </row>
    <row r="17" spans="1:257">
      <c r="A17" s="30"/>
      <c r="B17" s="30"/>
      <c r="C17" s="31"/>
      <c r="D17" s="32"/>
      <c r="E17" s="484"/>
      <c r="F17" s="32"/>
    </row>
    <row r="18" spans="1:257">
      <c r="A18" s="452" t="s">
        <v>104</v>
      </c>
      <c r="B18" s="453"/>
      <c r="C18" s="453"/>
      <c r="D18" s="453"/>
      <c r="E18" s="485"/>
      <c r="F18" s="125">
        <f>SUM(F9:F16)</f>
        <v>0</v>
      </c>
    </row>
    <row r="19" spans="1:257">
      <c r="A19" s="30"/>
      <c r="B19" s="30"/>
      <c r="C19" s="34"/>
      <c r="D19" s="35"/>
      <c r="E19" s="486"/>
      <c r="F19" s="36"/>
    </row>
    <row r="20" spans="1:257">
      <c r="A20" s="37" t="s">
        <v>20</v>
      </c>
      <c r="B20" s="37" t="s">
        <v>21</v>
      </c>
      <c r="C20" s="34"/>
      <c r="D20" s="35"/>
      <c r="E20" s="486"/>
      <c r="F20" s="35"/>
    </row>
    <row r="21" spans="1:257">
      <c r="A21" s="37"/>
      <c r="B21" s="37"/>
      <c r="C21" s="34"/>
      <c r="D21" s="35"/>
      <c r="E21" s="486"/>
      <c r="F21" s="35"/>
    </row>
    <row r="22" spans="1:257" s="41" customFormat="1" ht="28.5">
      <c r="A22" s="17" t="s">
        <v>7</v>
      </c>
      <c r="B22" s="25" t="s">
        <v>22</v>
      </c>
      <c r="C22" s="38"/>
      <c r="D22" s="39"/>
      <c r="E22" s="487"/>
      <c r="F22" s="39"/>
      <c r="G22" s="40"/>
      <c r="H22" s="40"/>
      <c r="I22" s="40"/>
      <c r="J22" s="40"/>
      <c r="K22" s="40"/>
      <c r="L22" s="40"/>
      <c r="M22" s="40"/>
      <c r="N22" s="40"/>
      <c r="O22" s="40"/>
      <c r="P22" s="40"/>
      <c r="Q22" s="40"/>
      <c r="R22" s="40"/>
      <c r="S22" s="40"/>
      <c r="T22" s="40"/>
      <c r="U22" s="40"/>
      <c r="V22" s="40"/>
      <c r="W22" s="40"/>
      <c r="X22" s="40"/>
      <c r="Y22" s="40"/>
      <c r="Z22" s="40"/>
      <c r="AA22" s="40"/>
      <c r="AB22" s="40"/>
      <c r="AC22" s="40"/>
      <c r="AD22" s="40"/>
      <c r="AE22" s="40"/>
      <c r="AF22" s="40"/>
      <c r="AG22" s="40"/>
      <c r="AH22" s="40"/>
      <c r="AI22" s="40"/>
      <c r="AJ22" s="40"/>
      <c r="AK22" s="40"/>
      <c r="AL22" s="40"/>
      <c r="AM22" s="40"/>
      <c r="AN22" s="40"/>
      <c r="AO22" s="40"/>
      <c r="AP22" s="40"/>
      <c r="AQ22" s="40"/>
      <c r="AR22" s="40"/>
      <c r="AS22" s="40"/>
      <c r="AT22" s="40"/>
      <c r="AU22" s="40"/>
      <c r="AV22" s="40"/>
      <c r="AW22" s="40"/>
      <c r="AX22" s="40"/>
      <c r="AY22" s="40"/>
      <c r="AZ22" s="40"/>
      <c r="BA22" s="40"/>
      <c r="BB22" s="40"/>
      <c r="BC22" s="40"/>
      <c r="BD22" s="40"/>
      <c r="BE22" s="40"/>
      <c r="BF22" s="40"/>
      <c r="BG22" s="40"/>
      <c r="BH22" s="40"/>
      <c r="BI22" s="40"/>
      <c r="BJ22" s="40"/>
      <c r="BK22" s="40"/>
      <c r="BL22" s="40"/>
      <c r="BM22" s="40"/>
      <c r="BN22" s="40"/>
      <c r="BO22" s="40"/>
      <c r="BP22" s="40"/>
      <c r="BQ22" s="40"/>
      <c r="BR22" s="40"/>
      <c r="BS22" s="40"/>
      <c r="BT22" s="40"/>
      <c r="BU22" s="40"/>
      <c r="BV22" s="40"/>
      <c r="BW22" s="40"/>
      <c r="BX22" s="40"/>
      <c r="BY22" s="40"/>
      <c r="BZ22" s="40"/>
      <c r="CA22" s="40"/>
      <c r="CB22" s="40"/>
      <c r="CC22" s="40"/>
      <c r="CD22" s="40"/>
      <c r="CE22" s="40"/>
      <c r="CF22" s="40"/>
      <c r="CG22" s="40"/>
      <c r="CH22" s="40"/>
      <c r="CI22" s="40"/>
      <c r="CJ22" s="40"/>
      <c r="CK22" s="40"/>
      <c r="CL22" s="40"/>
      <c r="CM22" s="40"/>
      <c r="CN22" s="40"/>
      <c r="CO22" s="40"/>
      <c r="CP22" s="40"/>
      <c r="CQ22" s="40"/>
      <c r="CR22" s="40"/>
      <c r="CS22" s="40"/>
      <c r="CT22" s="40"/>
      <c r="CU22" s="40"/>
      <c r="CV22" s="40"/>
      <c r="CW22" s="40"/>
      <c r="CX22" s="40"/>
      <c r="CY22" s="40"/>
      <c r="CZ22" s="40"/>
      <c r="DA22" s="40"/>
      <c r="DB22" s="40"/>
      <c r="DC22" s="40"/>
      <c r="DD22" s="40"/>
      <c r="DE22" s="40"/>
      <c r="DF22" s="40"/>
      <c r="DG22" s="40"/>
      <c r="DH22" s="40"/>
      <c r="DI22" s="40"/>
      <c r="DJ22" s="40"/>
      <c r="DK22" s="40"/>
      <c r="DL22" s="40"/>
      <c r="DM22" s="40"/>
      <c r="DN22" s="40"/>
      <c r="DO22" s="40"/>
      <c r="DP22" s="40"/>
      <c r="DQ22" s="40"/>
      <c r="DR22" s="40"/>
      <c r="DS22" s="40"/>
      <c r="DT22" s="40"/>
      <c r="DU22" s="40"/>
      <c r="DV22" s="40"/>
      <c r="DW22" s="40"/>
      <c r="DX22" s="40"/>
      <c r="DY22" s="40"/>
      <c r="DZ22" s="40"/>
      <c r="EA22" s="40"/>
      <c r="EB22" s="40"/>
      <c r="EC22" s="40"/>
      <c r="ED22" s="40"/>
      <c r="EE22" s="40"/>
      <c r="EF22" s="40"/>
      <c r="EG22" s="40"/>
      <c r="EH22" s="40"/>
      <c r="EI22" s="40"/>
      <c r="EJ22" s="40"/>
      <c r="EK22" s="40"/>
      <c r="EL22" s="40"/>
      <c r="EM22" s="40"/>
      <c r="EN22" s="40"/>
      <c r="EO22" s="40"/>
      <c r="EP22" s="40"/>
      <c r="EQ22" s="40"/>
      <c r="ER22" s="40"/>
      <c r="ES22" s="40"/>
      <c r="ET22" s="40"/>
      <c r="EU22" s="40"/>
      <c r="EV22" s="40"/>
      <c r="EW22" s="40"/>
      <c r="EX22" s="40"/>
      <c r="EY22" s="40"/>
      <c r="EZ22" s="40"/>
      <c r="FA22" s="40"/>
      <c r="FB22" s="40"/>
      <c r="FC22" s="40"/>
      <c r="FD22" s="40"/>
      <c r="FE22" s="40"/>
      <c r="FF22" s="40"/>
      <c r="FG22" s="40"/>
      <c r="FH22" s="40"/>
      <c r="FI22" s="40"/>
      <c r="FJ22" s="40"/>
      <c r="FK22" s="40"/>
      <c r="FL22" s="40"/>
      <c r="FM22" s="40"/>
      <c r="FN22" s="40"/>
      <c r="FO22" s="40"/>
      <c r="FP22" s="40"/>
      <c r="FQ22" s="40"/>
      <c r="FR22" s="40"/>
      <c r="FS22" s="40"/>
      <c r="FT22" s="40"/>
      <c r="FU22" s="40"/>
      <c r="FV22" s="40"/>
      <c r="FW22" s="40"/>
      <c r="FX22" s="40"/>
      <c r="FY22" s="40"/>
      <c r="FZ22" s="40"/>
      <c r="GA22" s="40"/>
      <c r="GB22" s="40"/>
      <c r="GC22" s="40"/>
      <c r="GD22" s="40"/>
      <c r="GE22" s="40"/>
      <c r="GF22" s="40"/>
      <c r="GG22" s="40"/>
      <c r="GH22" s="40"/>
      <c r="GI22" s="40"/>
      <c r="GJ22" s="40"/>
      <c r="GK22" s="40"/>
      <c r="GL22" s="40"/>
      <c r="GM22" s="40"/>
      <c r="GN22" s="40"/>
      <c r="GO22" s="40"/>
      <c r="GP22" s="40"/>
      <c r="GQ22" s="40"/>
      <c r="GR22" s="40"/>
      <c r="GS22" s="40"/>
      <c r="GT22" s="40"/>
      <c r="GU22" s="40"/>
      <c r="GV22" s="40"/>
      <c r="GW22" s="40"/>
      <c r="GX22" s="40"/>
      <c r="GY22" s="40"/>
      <c r="GZ22" s="40"/>
      <c r="HA22" s="40"/>
      <c r="HB22" s="40"/>
      <c r="HC22" s="40"/>
      <c r="HD22" s="40"/>
      <c r="HE22" s="40"/>
      <c r="HF22" s="40"/>
      <c r="HG22" s="40"/>
      <c r="HH22" s="40"/>
      <c r="HI22" s="40"/>
      <c r="HJ22" s="40"/>
      <c r="HK22" s="40"/>
      <c r="HL22" s="40"/>
      <c r="HM22" s="40"/>
      <c r="HN22" s="40"/>
      <c r="HO22" s="40"/>
      <c r="HP22" s="40"/>
      <c r="HQ22" s="40"/>
      <c r="HR22" s="40"/>
      <c r="HS22" s="40"/>
      <c r="HT22" s="40"/>
      <c r="HU22" s="40"/>
      <c r="HV22" s="40"/>
      <c r="HW22" s="40"/>
      <c r="HX22" s="40"/>
      <c r="HY22" s="40"/>
      <c r="HZ22" s="40"/>
      <c r="IA22" s="40"/>
      <c r="IB22" s="40"/>
      <c r="IC22" s="40"/>
      <c r="ID22" s="40"/>
      <c r="IE22" s="40"/>
      <c r="IF22" s="40"/>
      <c r="IG22" s="40"/>
      <c r="IH22" s="40"/>
      <c r="II22" s="40"/>
      <c r="IJ22" s="40"/>
      <c r="IK22" s="40"/>
      <c r="IL22" s="40"/>
      <c r="IM22" s="40"/>
      <c r="IN22" s="40"/>
      <c r="IO22" s="40"/>
      <c r="IP22" s="40"/>
      <c r="IQ22" s="40"/>
      <c r="IR22" s="40"/>
      <c r="IS22" s="40"/>
      <c r="IT22" s="40"/>
      <c r="IU22" s="40"/>
      <c r="IV22" s="40"/>
      <c r="IW22" s="40"/>
    </row>
    <row r="23" spans="1:257" s="23" customFormat="1" ht="255">
      <c r="A23" s="16"/>
      <c r="B23" s="20" t="s">
        <v>23</v>
      </c>
      <c r="C23" s="42"/>
      <c r="D23" s="43"/>
      <c r="E23" s="488"/>
      <c r="F23" s="44"/>
    </row>
    <row r="24" spans="1:257" s="23" customFormat="1">
      <c r="A24" s="16"/>
      <c r="B24" s="24" t="s">
        <v>24</v>
      </c>
      <c r="C24" s="45"/>
      <c r="D24" s="46"/>
      <c r="E24" s="488"/>
      <c r="F24" s="44"/>
    </row>
    <row r="25" spans="1:257" ht="18">
      <c r="A25" s="16"/>
      <c r="B25" s="24" t="s">
        <v>25</v>
      </c>
      <c r="C25" s="45" t="s">
        <v>26</v>
      </c>
      <c r="D25" s="22">
        <f>947.92*0.8</f>
        <v>758.33600000000001</v>
      </c>
      <c r="E25" s="481"/>
      <c r="F25" s="22">
        <f>D25*E25</f>
        <v>0</v>
      </c>
    </row>
    <row r="26" spans="1:257" ht="18">
      <c r="A26" s="16"/>
      <c r="B26" s="24" t="s">
        <v>27</v>
      </c>
      <c r="C26" s="45" t="s">
        <v>26</v>
      </c>
      <c r="D26" s="22">
        <f>947.92*0.2</f>
        <v>189.584</v>
      </c>
      <c r="E26" s="481"/>
      <c r="F26" s="22">
        <f>D26*E26</f>
        <v>0</v>
      </c>
    </row>
    <row r="27" spans="1:257">
      <c r="A27" s="16"/>
      <c r="B27" s="24" t="s">
        <v>28</v>
      </c>
      <c r="C27" s="45"/>
      <c r="D27" s="46"/>
      <c r="E27" s="489"/>
      <c r="F27" s="39"/>
    </row>
    <row r="28" spans="1:257" ht="18">
      <c r="A28" s="16"/>
      <c r="B28" s="24" t="s">
        <v>25</v>
      </c>
      <c r="C28" s="45" t="s">
        <v>26</v>
      </c>
      <c r="D28" s="22">
        <f>18.94*0.8</f>
        <v>15.152000000000001</v>
      </c>
      <c r="E28" s="481"/>
      <c r="F28" s="22">
        <f>D28*E28</f>
        <v>0</v>
      </c>
    </row>
    <row r="29" spans="1:257" ht="18">
      <c r="A29" s="16"/>
      <c r="B29" s="24" t="s">
        <v>27</v>
      </c>
      <c r="C29" s="45" t="s">
        <v>26</v>
      </c>
      <c r="D29" s="22">
        <f>18.94*0.2</f>
        <v>3.7880000000000003</v>
      </c>
      <c r="E29" s="481"/>
      <c r="F29" s="22">
        <f>D29*E29</f>
        <v>0</v>
      </c>
    </row>
    <row r="30" spans="1:257" ht="45">
      <c r="A30" s="16"/>
      <c r="B30" s="24" t="s">
        <v>29</v>
      </c>
      <c r="C30" s="45" t="s">
        <v>26</v>
      </c>
      <c r="D30" s="22">
        <v>125.5</v>
      </c>
      <c r="E30" s="481"/>
      <c r="F30" s="22">
        <f>D30*E30</f>
        <v>0</v>
      </c>
    </row>
    <row r="31" spans="1:257" s="41" customFormat="1" ht="28.5">
      <c r="A31" s="17" t="s">
        <v>13</v>
      </c>
      <c r="B31" s="17" t="s">
        <v>30</v>
      </c>
      <c r="C31" s="38"/>
      <c r="D31" s="33"/>
      <c r="E31" s="490"/>
      <c r="F31" s="39"/>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c r="CH31" s="40"/>
      <c r="CI31" s="40"/>
      <c r="CJ31" s="40"/>
      <c r="CK31" s="40"/>
      <c r="CL31" s="40"/>
      <c r="CM31" s="40"/>
      <c r="CN31" s="40"/>
      <c r="CO31" s="40"/>
      <c r="CP31" s="40"/>
      <c r="CQ31" s="40"/>
      <c r="CR31" s="40"/>
      <c r="CS31" s="40"/>
      <c r="CT31" s="40"/>
      <c r="CU31" s="40"/>
      <c r="CV31" s="40"/>
      <c r="CW31" s="40"/>
      <c r="CX31" s="40"/>
      <c r="CY31" s="40"/>
      <c r="CZ31" s="40"/>
      <c r="DA31" s="40"/>
      <c r="DB31" s="40"/>
      <c r="DC31" s="40"/>
      <c r="DD31" s="40"/>
      <c r="DE31" s="40"/>
      <c r="DF31" s="40"/>
      <c r="DG31" s="40"/>
      <c r="DH31" s="40"/>
      <c r="DI31" s="40"/>
      <c r="DJ31" s="40"/>
      <c r="DK31" s="40"/>
      <c r="DL31" s="40"/>
      <c r="DM31" s="40"/>
      <c r="DN31" s="40"/>
      <c r="DO31" s="40"/>
      <c r="DP31" s="40"/>
      <c r="DQ31" s="40"/>
      <c r="DR31" s="40"/>
      <c r="DS31" s="40"/>
      <c r="DT31" s="40"/>
      <c r="DU31" s="40"/>
      <c r="DV31" s="40"/>
      <c r="DW31" s="40"/>
      <c r="DX31" s="40"/>
      <c r="DY31" s="40"/>
      <c r="DZ31" s="40"/>
      <c r="EA31" s="40"/>
      <c r="EB31" s="40"/>
      <c r="EC31" s="40"/>
      <c r="ED31" s="40"/>
      <c r="EE31" s="40"/>
      <c r="EF31" s="40"/>
      <c r="EG31" s="40"/>
      <c r="EH31" s="40"/>
      <c r="EI31" s="40"/>
      <c r="EJ31" s="40"/>
      <c r="EK31" s="40"/>
      <c r="EL31" s="40"/>
      <c r="EM31" s="40"/>
      <c r="EN31" s="40"/>
      <c r="EO31" s="40"/>
      <c r="EP31" s="40"/>
      <c r="EQ31" s="40"/>
      <c r="ER31" s="40"/>
      <c r="ES31" s="40"/>
      <c r="ET31" s="40"/>
      <c r="EU31" s="40"/>
      <c r="EV31" s="40"/>
      <c r="EW31" s="40"/>
      <c r="EX31" s="40"/>
      <c r="EY31" s="40"/>
      <c r="EZ31" s="40"/>
      <c r="FA31" s="40"/>
      <c r="FB31" s="40"/>
      <c r="FC31" s="40"/>
      <c r="FD31" s="40"/>
      <c r="FE31" s="40"/>
      <c r="FF31" s="40"/>
      <c r="FG31" s="40"/>
      <c r="FH31" s="40"/>
      <c r="FI31" s="40"/>
      <c r="FJ31" s="40"/>
      <c r="FK31" s="40"/>
      <c r="FL31" s="40"/>
      <c r="FM31" s="40"/>
      <c r="FN31" s="40"/>
      <c r="FO31" s="40"/>
      <c r="FP31" s="40"/>
      <c r="FQ31" s="40"/>
      <c r="FR31" s="40"/>
      <c r="FS31" s="40"/>
      <c r="FT31" s="40"/>
      <c r="FU31" s="40"/>
      <c r="FV31" s="40"/>
      <c r="FW31" s="40"/>
      <c r="FX31" s="40"/>
      <c r="FY31" s="40"/>
      <c r="FZ31" s="40"/>
      <c r="GA31" s="40"/>
      <c r="GB31" s="40"/>
      <c r="GC31" s="40"/>
      <c r="GD31" s="40"/>
      <c r="GE31" s="40"/>
      <c r="GF31" s="40"/>
      <c r="GG31" s="40"/>
      <c r="GH31" s="40"/>
      <c r="GI31" s="40"/>
      <c r="GJ31" s="40"/>
      <c r="GK31" s="40"/>
      <c r="GL31" s="40"/>
      <c r="GM31" s="40"/>
      <c r="GN31" s="40"/>
      <c r="GO31" s="40"/>
      <c r="GP31" s="40"/>
      <c r="GQ31" s="40"/>
      <c r="GR31" s="40"/>
      <c r="GS31" s="40"/>
      <c r="GT31" s="40"/>
      <c r="GU31" s="40"/>
      <c r="GV31" s="40"/>
      <c r="GW31" s="40"/>
      <c r="GX31" s="40"/>
      <c r="GY31" s="40"/>
      <c r="GZ31" s="40"/>
      <c r="HA31" s="40"/>
      <c r="HB31" s="40"/>
      <c r="HC31" s="40"/>
      <c r="HD31" s="40"/>
      <c r="HE31" s="40"/>
      <c r="HF31" s="40"/>
      <c r="HG31" s="40"/>
      <c r="HH31" s="40"/>
      <c r="HI31" s="40"/>
      <c r="HJ31" s="40"/>
      <c r="HK31" s="40"/>
      <c r="HL31" s="40"/>
      <c r="HM31" s="40"/>
      <c r="HN31" s="40"/>
      <c r="HO31" s="40"/>
      <c r="HP31" s="40"/>
      <c r="HQ31" s="40"/>
      <c r="HR31" s="40"/>
      <c r="HS31" s="40"/>
      <c r="HT31" s="40"/>
      <c r="HU31" s="40"/>
      <c r="HV31" s="40"/>
      <c r="HW31" s="40"/>
      <c r="HX31" s="40"/>
      <c r="HY31" s="40"/>
      <c r="HZ31" s="40"/>
      <c r="IA31" s="40"/>
      <c r="IB31" s="40"/>
      <c r="IC31" s="40"/>
      <c r="ID31" s="40"/>
      <c r="IE31" s="40"/>
      <c r="IF31" s="40"/>
      <c r="IG31" s="40"/>
      <c r="IH31" s="40"/>
      <c r="II31" s="40"/>
      <c r="IJ31" s="40"/>
      <c r="IK31" s="40"/>
      <c r="IL31" s="40"/>
      <c r="IM31" s="40"/>
      <c r="IN31" s="40"/>
      <c r="IO31" s="40"/>
      <c r="IP31" s="40"/>
      <c r="IQ31" s="40"/>
      <c r="IR31" s="40"/>
      <c r="IS31" s="40"/>
      <c r="IT31" s="40"/>
      <c r="IU31" s="40"/>
      <c r="IV31" s="40"/>
      <c r="IW31" s="40"/>
    </row>
    <row r="32" spans="1:257" s="23" customFormat="1" ht="105">
      <c r="A32" s="16"/>
      <c r="B32" s="20" t="s">
        <v>31</v>
      </c>
      <c r="C32" s="45" t="s">
        <v>26</v>
      </c>
      <c r="D32" s="22">
        <v>104.75</v>
      </c>
      <c r="E32" s="481"/>
      <c r="F32" s="22">
        <f>D32*E32</f>
        <v>0</v>
      </c>
    </row>
    <row r="33" spans="1:257" s="41" customFormat="1">
      <c r="A33" s="17" t="s">
        <v>16</v>
      </c>
      <c r="B33" s="17" t="s">
        <v>32</v>
      </c>
      <c r="C33" s="38"/>
      <c r="D33" s="39"/>
      <c r="E33" s="487"/>
      <c r="F33" s="39"/>
      <c r="G33" s="40"/>
      <c r="H33" s="40"/>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c r="CH33" s="40"/>
      <c r="CI33" s="40"/>
      <c r="CJ33" s="40"/>
      <c r="CK33" s="40"/>
      <c r="CL33" s="40"/>
      <c r="CM33" s="40"/>
      <c r="CN33" s="40"/>
      <c r="CO33" s="40"/>
      <c r="CP33" s="40"/>
      <c r="CQ33" s="40"/>
      <c r="CR33" s="40"/>
      <c r="CS33" s="40"/>
      <c r="CT33" s="40"/>
      <c r="CU33" s="40"/>
      <c r="CV33" s="40"/>
      <c r="CW33" s="40"/>
      <c r="CX33" s="40"/>
      <c r="CY33" s="40"/>
      <c r="CZ33" s="40"/>
      <c r="DA33" s="40"/>
      <c r="DB33" s="40"/>
      <c r="DC33" s="40"/>
      <c r="DD33" s="40"/>
      <c r="DE33" s="40"/>
      <c r="DF33" s="40"/>
      <c r="DG33" s="40"/>
      <c r="DH33" s="40"/>
      <c r="DI33" s="40"/>
      <c r="DJ33" s="40"/>
      <c r="DK33" s="40"/>
      <c r="DL33" s="40"/>
      <c r="DM33" s="40"/>
      <c r="DN33" s="40"/>
      <c r="DO33" s="40"/>
      <c r="DP33" s="40"/>
      <c r="DQ33" s="40"/>
      <c r="DR33" s="40"/>
      <c r="DS33" s="40"/>
      <c r="DT33" s="40"/>
      <c r="DU33" s="40"/>
      <c r="DV33" s="40"/>
      <c r="DW33" s="40"/>
      <c r="DX33" s="40"/>
      <c r="DY33" s="40"/>
      <c r="DZ33" s="40"/>
      <c r="EA33" s="40"/>
      <c r="EB33" s="40"/>
      <c r="EC33" s="40"/>
      <c r="ED33" s="40"/>
      <c r="EE33" s="40"/>
      <c r="EF33" s="40"/>
      <c r="EG33" s="40"/>
      <c r="EH33" s="40"/>
      <c r="EI33" s="40"/>
      <c r="EJ33" s="40"/>
      <c r="EK33" s="40"/>
      <c r="EL33" s="40"/>
      <c r="EM33" s="40"/>
      <c r="EN33" s="40"/>
      <c r="EO33" s="40"/>
      <c r="EP33" s="40"/>
      <c r="EQ33" s="40"/>
      <c r="ER33" s="40"/>
      <c r="ES33" s="40"/>
      <c r="ET33" s="40"/>
      <c r="EU33" s="40"/>
      <c r="EV33" s="40"/>
      <c r="EW33" s="40"/>
      <c r="EX33" s="40"/>
      <c r="EY33" s="40"/>
      <c r="EZ33" s="40"/>
      <c r="FA33" s="40"/>
      <c r="FB33" s="40"/>
      <c r="FC33" s="40"/>
      <c r="FD33" s="40"/>
      <c r="FE33" s="40"/>
      <c r="FF33" s="40"/>
      <c r="FG33" s="40"/>
      <c r="FH33" s="40"/>
      <c r="FI33" s="40"/>
      <c r="FJ33" s="40"/>
      <c r="FK33" s="40"/>
      <c r="FL33" s="40"/>
      <c r="FM33" s="40"/>
      <c r="FN33" s="40"/>
      <c r="FO33" s="40"/>
      <c r="FP33" s="40"/>
      <c r="FQ33" s="40"/>
      <c r="FR33" s="40"/>
      <c r="FS33" s="40"/>
      <c r="FT33" s="40"/>
      <c r="FU33" s="40"/>
      <c r="FV33" s="40"/>
      <c r="FW33" s="40"/>
      <c r="FX33" s="40"/>
      <c r="FY33" s="40"/>
      <c r="FZ33" s="40"/>
      <c r="GA33" s="40"/>
      <c r="GB33" s="40"/>
      <c r="GC33" s="40"/>
      <c r="GD33" s="40"/>
      <c r="GE33" s="40"/>
      <c r="GF33" s="40"/>
      <c r="GG33" s="40"/>
      <c r="GH33" s="40"/>
      <c r="GI33" s="40"/>
      <c r="GJ33" s="40"/>
      <c r="GK33" s="40"/>
      <c r="GL33" s="40"/>
      <c r="GM33" s="40"/>
      <c r="GN33" s="40"/>
      <c r="GO33" s="40"/>
      <c r="GP33" s="40"/>
      <c r="GQ33" s="40"/>
      <c r="GR33" s="40"/>
      <c r="GS33" s="40"/>
      <c r="GT33" s="40"/>
      <c r="GU33" s="40"/>
      <c r="GV33" s="40"/>
      <c r="GW33" s="40"/>
      <c r="GX33" s="40"/>
      <c r="GY33" s="40"/>
      <c r="GZ33" s="40"/>
      <c r="HA33" s="40"/>
      <c r="HB33" s="40"/>
      <c r="HC33" s="40"/>
      <c r="HD33" s="40"/>
      <c r="HE33" s="40"/>
      <c r="HF33" s="40"/>
      <c r="HG33" s="40"/>
      <c r="HH33" s="40"/>
      <c r="HI33" s="40"/>
      <c r="HJ33" s="40"/>
      <c r="HK33" s="40"/>
      <c r="HL33" s="40"/>
      <c r="HM33" s="40"/>
      <c r="HN33" s="40"/>
      <c r="HO33" s="40"/>
      <c r="HP33" s="40"/>
      <c r="HQ33" s="40"/>
      <c r="HR33" s="40"/>
      <c r="HS33" s="40"/>
      <c r="HT33" s="40"/>
      <c r="HU33" s="40"/>
      <c r="HV33" s="40"/>
      <c r="HW33" s="40"/>
      <c r="HX33" s="40"/>
      <c r="HY33" s="40"/>
      <c r="HZ33" s="40"/>
      <c r="IA33" s="40"/>
      <c r="IB33" s="40"/>
      <c r="IC33" s="40"/>
      <c r="ID33" s="40"/>
      <c r="IE33" s="40"/>
      <c r="IF33" s="40"/>
      <c r="IG33" s="40"/>
      <c r="IH33" s="40"/>
      <c r="II33" s="40"/>
      <c r="IJ33" s="40"/>
      <c r="IK33" s="40"/>
      <c r="IL33" s="40"/>
      <c r="IM33" s="40"/>
      <c r="IN33" s="40"/>
      <c r="IO33" s="40"/>
      <c r="IP33" s="40"/>
      <c r="IQ33" s="40"/>
      <c r="IR33" s="40"/>
      <c r="IS33" s="40"/>
      <c r="IT33" s="40"/>
      <c r="IU33" s="40"/>
      <c r="IV33" s="40"/>
      <c r="IW33" s="40"/>
    </row>
    <row r="34" spans="1:257" s="23" customFormat="1" ht="204.75" customHeight="1">
      <c r="A34" s="16"/>
      <c r="B34" s="20" t="s">
        <v>33</v>
      </c>
      <c r="C34" s="47"/>
      <c r="D34" s="48"/>
      <c r="E34" s="491"/>
      <c r="F34" s="49"/>
    </row>
    <row r="35" spans="1:257" s="23" customFormat="1" ht="18">
      <c r="A35" s="16"/>
      <c r="B35" s="24" t="s">
        <v>11</v>
      </c>
      <c r="C35" s="45" t="s">
        <v>19</v>
      </c>
      <c r="D35" s="22">
        <v>586.42999999999995</v>
      </c>
      <c r="E35" s="481"/>
      <c r="F35" s="22">
        <f>D35*E35</f>
        <v>0</v>
      </c>
    </row>
    <row r="36" spans="1:257" s="23" customFormat="1" ht="18">
      <c r="A36" s="16"/>
      <c r="B36" s="24" t="s">
        <v>12</v>
      </c>
      <c r="C36" s="45" t="s">
        <v>19</v>
      </c>
      <c r="D36" s="22">
        <v>99.69</v>
      </c>
      <c r="E36" s="481"/>
      <c r="F36" s="22">
        <f>D36*E36</f>
        <v>0</v>
      </c>
    </row>
    <row r="37" spans="1:257" s="50" customFormat="1" ht="42.75">
      <c r="A37" s="94" t="s">
        <v>34</v>
      </c>
      <c r="B37" s="99" t="s">
        <v>326</v>
      </c>
      <c r="C37" s="104"/>
      <c r="D37" s="105"/>
      <c r="E37" s="492"/>
      <c r="F37" s="105"/>
    </row>
    <row r="38" spans="1:257" s="23" customFormat="1" ht="188.25" customHeight="1">
      <c r="A38" s="96"/>
      <c r="B38" s="101" t="s">
        <v>105</v>
      </c>
      <c r="C38" s="109"/>
      <c r="D38" s="110"/>
      <c r="E38" s="493"/>
      <c r="F38" s="111"/>
    </row>
    <row r="39" spans="1:257" s="23" customFormat="1" ht="154.5" customHeight="1">
      <c r="A39" s="97"/>
      <c r="B39" s="102" t="s">
        <v>106</v>
      </c>
      <c r="C39" s="112"/>
      <c r="D39" s="108"/>
      <c r="E39" s="494"/>
      <c r="F39" s="113"/>
    </row>
    <row r="40" spans="1:257" s="23" customFormat="1" ht="123.75" customHeight="1">
      <c r="A40" s="98"/>
      <c r="B40" s="103" t="s">
        <v>107</v>
      </c>
      <c r="C40" s="114"/>
      <c r="D40" s="115"/>
      <c r="E40" s="495"/>
      <c r="F40" s="116"/>
    </row>
    <row r="41" spans="1:257" s="23" customFormat="1" ht="18">
      <c r="A41" s="95"/>
      <c r="B41" s="100" t="s">
        <v>11</v>
      </c>
      <c r="C41" s="106" t="s">
        <v>26</v>
      </c>
      <c r="D41" s="107">
        <v>368.2</v>
      </c>
      <c r="E41" s="496"/>
      <c r="F41" s="107">
        <f>D41*E41</f>
        <v>0</v>
      </c>
    </row>
    <row r="42" spans="1:257" s="23" customFormat="1" ht="18">
      <c r="A42" s="16"/>
      <c r="B42" s="24" t="s">
        <v>12</v>
      </c>
      <c r="C42" s="45" t="s">
        <v>26</v>
      </c>
      <c r="D42" s="22">
        <v>53.32</v>
      </c>
      <c r="E42" s="481"/>
      <c r="F42" s="22">
        <f>D42*E42</f>
        <v>0</v>
      </c>
    </row>
    <row r="43" spans="1:257" s="51" customFormat="1" ht="28.5">
      <c r="A43" s="94" t="s">
        <v>35</v>
      </c>
      <c r="B43" s="99" t="s">
        <v>36</v>
      </c>
      <c r="C43" s="121"/>
      <c r="D43" s="122"/>
      <c r="E43" s="497"/>
      <c r="F43" s="122"/>
    </row>
    <row r="44" spans="1:257" s="23" customFormat="1" ht="98.25" customHeight="1">
      <c r="A44" s="96"/>
      <c r="B44" s="118" t="s">
        <v>109</v>
      </c>
      <c r="C44" s="110"/>
      <c r="D44" s="110"/>
      <c r="E44" s="493"/>
      <c r="F44" s="111"/>
    </row>
    <row r="45" spans="1:257" s="23" customFormat="1" ht="170.25" customHeight="1">
      <c r="A45" s="97"/>
      <c r="B45" s="119" t="s">
        <v>110</v>
      </c>
      <c r="C45" s="108"/>
      <c r="D45" s="108"/>
      <c r="E45" s="494"/>
      <c r="F45" s="113"/>
    </row>
    <row r="46" spans="1:257" s="23" customFormat="1" ht="118.5" customHeight="1">
      <c r="A46" s="98"/>
      <c r="B46" s="120" t="s">
        <v>108</v>
      </c>
      <c r="C46" s="115"/>
      <c r="D46" s="115"/>
      <c r="E46" s="495"/>
      <c r="F46" s="116"/>
    </row>
    <row r="47" spans="1:257" s="23" customFormat="1" ht="18">
      <c r="A47" s="117"/>
      <c r="B47" s="120" t="s">
        <v>11</v>
      </c>
      <c r="C47" s="123" t="s">
        <v>26</v>
      </c>
      <c r="D47" s="107">
        <v>570.86</v>
      </c>
      <c r="E47" s="496"/>
      <c r="F47" s="107">
        <f>D47*E47</f>
        <v>0</v>
      </c>
    </row>
    <row r="48" spans="1:257" s="23" customFormat="1" ht="18">
      <c r="A48" s="16"/>
      <c r="B48" s="100" t="s">
        <v>12</v>
      </c>
      <c r="C48" s="45" t="s">
        <v>26</v>
      </c>
      <c r="D48" s="22">
        <v>53.83</v>
      </c>
      <c r="E48" s="481"/>
      <c r="F48" s="22">
        <f>D48*E48</f>
        <v>0</v>
      </c>
    </row>
    <row r="49" spans="1:257">
      <c r="A49" s="16" t="s">
        <v>37</v>
      </c>
      <c r="B49" s="16" t="s">
        <v>38</v>
      </c>
      <c r="C49" s="18"/>
      <c r="D49" s="19"/>
      <c r="E49" s="489"/>
      <c r="F49" s="19"/>
    </row>
    <row r="50" spans="1:257" ht="75">
      <c r="A50" s="16"/>
      <c r="B50" s="20" t="s">
        <v>39</v>
      </c>
      <c r="C50" s="45" t="s">
        <v>26</v>
      </c>
      <c r="D50" s="22">
        <f>(D25+D26+D28+D29+D30+D32)*1.2</f>
        <v>1436.5320000000002</v>
      </c>
      <c r="E50" s="481"/>
      <c r="F50" s="22">
        <f>D50*E50</f>
        <v>0</v>
      </c>
    </row>
    <row r="51" spans="1:257">
      <c r="A51" s="30"/>
      <c r="B51" s="30"/>
      <c r="C51" s="34"/>
      <c r="D51" s="35"/>
      <c r="E51" s="486"/>
      <c r="F51" s="35"/>
    </row>
    <row r="52" spans="1:257">
      <c r="A52" s="452" t="s">
        <v>111</v>
      </c>
      <c r="B52" s="453"/>
      <c r="C52" s="453"/>
      <c r="D52" s="453"/>
      <c r="E52" s="485"/>
      <c r="F52" s="125">
        <f>SUM(F22:F50)</f>
        <v>0</v>
      </c>
    </row>
    <row r="53" spans="1:257">
      <c r="A53" s="30"/>
      <c r="B53" s="30"/>
      <c r="C53" s="34"/>
      <c r="D53" s="35"/>
      <c r="E53" s="486"/>
      <c r="F53" s="35"/>
    </row>
    <row r="54" spans="1:257">
      <c r="A54" s="37" t="s">
        <v>40</v>
      </c>
      <c r="B54" s="37" t="s">
        <v>112</v>
      </c>
      <c r="C54" s="34"/>
      <c r="D54" s="35"/>
      <c r="E54" s="486"/>
      <c r="F54" s="35"/>
    </row>
    <row r="55" spans="1:257">
      <c r="A55" s="37"/>
      <c r="B55" s="37"/>
      <c r="C55" s="34"/>
      <c r="D55" s="35"/>
      <c r="E55" s="486"/>
      <c r="F55" s="35"/>
    </row>
    <row r="56" spans="1:257" s="41" customFormat="1">
      <c r="A56" s="17" t="s">
        <v>7</v>
      </c>
      <c r="B56" s="17" t="s">
        <v>41</v>
      </c>
      <c r="C56" s="38"/>
      <c r="D56" s="39"/>
      <c r="E56" s="487"/>
      <c r="F56" s="39"/>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c r="BW56" s="40"/>
      <c r="BX56" s="40"/>
      <c r="BY56" s="40"/>
      <c r="BZ56" s="40"/>
      <c r="CA56" s="40"/>
      <c r="CB56" s="40"/>
      <c r="CC56" s="40"/>
      <c r="CD56" s="40"/>
      <c r="CE56" s="40"/>
      <c r="CF56" s="40"/>
      <c r="CG56" s="40"/>
      <c r="CH56" s="40"/>
      <c r="CI56" s="40"/>
      <c r="CJ56" s="40"/>
      <c r="CK56" s="40"/>
      <c r="CL56" s="40"/>
      <c r="CM56" s="40"/>
      <c r="CN56" s="40"/>
      <c r="CO56" s="40"/>
      <c r="CP56" s="40"/>
      <c r="CQ56" s="40"/>
      <c r="CR56" s="40"/>
      <c r="CS56" s="40"/>
      <c r="CT56" s="40"/>
      <c r="CU56" s="40"/>
      <c r="CV56" s="40"/>
      <c r="CW56" s="40"/>
      <c r="CX56" s="40"/>
      <c r="CY56" s="40"/>
      <c r="CZ56" s="40"/>
      <c r="DA56" s="40"/>
      <c r="DB56" s="40"/>
      <c r="DC56" s="40"/>
      <c r="DD56" s="40"/>
      <c r="DE56" s="40"/>
      <c r="DF56" s="40"/>
      <c r="DG56" s="40"/>
      <c r="DH56" s="40"/>
      <c r="DI56" s="40"/>
      <c r="DJ56" s="40"/>
      <c r="DK56" s="40"/>
      <c r="DL56" s="40"/>
      <c r="DM56" s="40"/>
      <c r="DN56" s="40"/>
      <c r="DO56" s="40"/>
      <c r="DP56" s="40"/>
      <c r="DQ56" s="40"/>
      <c r="DR56" s="40"/>
      <c r="DS56" s="40"/>
      <c r="DT56" s="40"/>
      <c r="DU56" s="40"/>
      <c r="DV56" s="40"/>
      <c r="DW56" s="40"/>
      <c r="DX56" s="40"/>
      <c r="DY56" s="40"/>
      <c r="DZ56" s="40"/>
      <c r="EA56" s="40"/>
      <c r="EB56" s="40"/>
      <c r="EC56" s="40"/>
      <c r="ED56" s="40"/>
      <c r="EE56" s="40"/>
      <c r="EF56" s="40"/>
      <c r="EG56" s="40"/>
      <c r="EH56" s="40"/>
      <c r="EI56" s="40"/>
      <c r="EJ56" s="40"/>
      <c r="EK56" s="40"/>
      <c r="EL56" s="40"/>
      <c r="EM56" s="40"/>
      <c r="EN56" s="40"/>
      <c r="EO56" s="40"/>
      <c r="EP56" s="40"/>
      <c r="EQ56" s="40"/>
      <c r="ER56" s="40"/>
      <c r="ES56" s="40"/>
      <c r="ET56" s="40"/>
      <c r="EU56" s="40"/>
      <c r="EV56" s="40"/>
      <c r="EW56" s="40"/>
      <c r="EX56" s="40"/>
      <c r="EY56" s="40"/>
      <c r="EZ56" s="40"/>
      <c r="FA56" s="40"/>
      <c r="FB56" s="40"/>
      <c r="FC56" s="40"/>
      <c r="FD56" s="40"/>
      <c r="FE56" s="40"/>
      <c r="FF56" s="40"/>
      <c r="FG56" s="40"/>
      <c r="FH56" s="40"/>
      <c r="FI56" s="40"/>
      <c r="FJ56" s="40"/>
      <c r="FK56" s="40"/>
      <c r="FL56" s="40"/>
      <c r="FM56" s="40"/>
      <c r="FN56" s="40"/>
      <c r="FO56" s="40"/>
      <c r="FP56" s="40"/>
      <c r="FQ56" s="40"/>
      <c r="FR56" s="40"/>
      <c r="FS56" s="40"/>
      <c r="FT56" s="40"/>
      <c r="FU56" s="40"/>
      <c r="FV56" s="40"/>
      <c r="FW56" s="40"/>
      <c r="FX56" s="40"/>
      <c r="FY56" s="40"/>
      <c r="FZ56" s="40"/>
      <c r="GA56" s="40"/>
      <c r="GB56" s="40"/>
      <c r="GC56" s="40"/>
      <c r="GD56" s="40"/>
      <c r="GE56" s="40"/>
      <c r="GF56" s="40"/>
      <c r="GG56" s="40"/>
      <c r="GH56" s="40"/>
      <c r="GI56" s="40"/>
      <c r="GJ56" s="40"/>
      <c r="GK56" s="40"/>
      <c r="GL56" s="40"/>
      <c r="GM56" s="40"/>
      <c r="GN56" s="40"/>
      <c r="GO56" s="40"/>
      <c r="GP56" s="40"/>
      <c r="GQ56" s="40"/>
      <c r="GR56" s="40"/>
      <c r="GS56" s="40"/>
      <c r="GT56" s="40"/>
      <c r="GU56" s="40"/>
      <c r="GV56" s="40"/>
      <c r="GW56" s="40"/>
      <c r="GX56" s="40"/>
      <c r="GY56" s="40"/>
      <c r="GZ56" s="40"/>
      <c r="HA56" s="40"/>
      <c r="HB56" s="40"/>
      <c r="HC56" s="40"/>
      <c r="HD56" s="40"/>
      <c r="HE56" s="40"/>
      <c r="HF56" s="40"/>
      <c r="HG56" s="40"/>
      <c r="HH56" s="40"/>
      <c r="HI56" s="40"/>
      <c r="HJ56" s="40"/>
      <c r="HK56" s="40"/>
      <c r="HL56" s="40"/>
      <c r="HM56" s="40"/>
      <c r="HN56" s="40"/>
      <c r="HO56" s="40"/>
      <c r="HP56" s="40"/>
      <c r="HQ56" s="40"/>
      <c r="HR56" s="40"/>
      <c r="HS56" s="40"/>
      <c r="HT56" s="40"/>
      <c r="HU56" s="40"/>
      <c r="HV56" s="40"/>
      <c r="HW56" s="40"/>
      <c r="HX56" s="40"/>
      <c r="HY56" s="40"/>
      <c r="HZ56" s="40"/>
      <c r="IA56" s="40"/>
      <c r="IB56" s="40"/>
      <c r="IC56" s="40"/>
      <c r="ID56" s="40"/>
      <c r="IE56" s="40"/>
      <c r="IF56" s="40"/>
      <c r="IG56" s="40"/>
      <c r="IH56" s="40"/>
      <c r="II56" s="40"/>
      <c r="IJ56" s="40"/>
      <c r="IK56" s="40"/>
      <c r="IL56" s="40"/>
      <c r="IM56" s="40"/>
      <c r="IN56" s="40"/>
      <c r="IO56" s="40"/>
      <c r="IP56" s="40"/>
      <c r="IQ56" s="40"/>
      <c r="IR56" s="40"/>
      <c r="IS56" s="40"/>
      <c r="IT56" s="40"/>
      <c r="IU56" s="40"/>
      <c r="IV56" s="40"/>
      <c r="IW56" s="40"/>
    </row>
    <row r="57" spans="1:257" ht="150">
      <c r="A57" s="16"/>
      <c r="B57" s="20" t="s">
        <v>42</v>
      </c>
      <c r="C57" s="52"/>
      <c r="D57" s="19"/>
      <c r="E57" s="489"/>
      <c r="F57" s="19"/>
    </row>
    <row r="58" spans="1:257">
      <c r="A58" s="16"/>
      <c r="B58" s="24" t="s">
        <v>11</v>
      </c>
      <c r="C58" s="52"/>
      <c r="D58" s="19"/>
      <c r="E58" s="489"/>
      <c r="F58" s="19"/>
    </row>
    <row r="59" spans="1:257" ht="18">
      <c r="A59" s="16"/>
      <c r="B59" s="24" t="s">
        <v>43</v>
      </c>
      <c r="C59" s="45" t="s">
        <v>19</v>
      </c>
      <c r="D59" s="53">
        <v>1244.29</v>
      </c>
      <c r="E59" s="481"/>
      <c r="F59" s="22">
        <f>D59*E59</f>
        <v>0</v>
      </c>
    </row>
    <row r="60" spans="1:257" ht="18">
      <c r="A60" s="16"/>
      <c r="B60" s="24" t="s">
        <v>44</v>
      </c>
      <c r="C60" s="45" t="s">
        <v>19</v>
      </c>
      <c r="D60" s="53">
        <v>270.08999999999997</v>
      </c>
      <c r="E60" s="481"/>
      <c r="F60" s="22">
        <f>D60*E60</f>
        <v>0</v>
      </c>
    </row>
    <row r="61" spans="1:257">
      <c r="A61" s="16"/>
      <c r="B61" s="24" t="s">
        <v>12</v>
      </c>
      <c r="C61" s="45"/>
      <c r="D61" s="53"/>
      <c r="E61" s="481"/>
      <c r="F61" s="22"/>
    </row>
    <row r="62" spans="1:257" ht="18">
      <c r="A62" s="16"/>
      <c r="B62" s="24" t="s">
        <v>43</v>
      </c>
      <c r="C62" s="45" t="s">
        <v>19</v>
      </c>
      <c r="D62" s="53">
        <v>274.14</v>
      </c>
      <c r="E62" s="481"/>
      <c r="F62" s="22">
        <f>D62*E62</f>
        <v>0</v>
      </c>
    </row>
    <row r="63" spans="1:257">
      <c r="A63" s="30"/>
      <c r="B63" s="30"/>
      <c r="C63" s="54"/>
      <c r="D63" s="35"/>
      <c r="E63" s="486"/>
      <c r="F63" s="35"/>
    </row>
    <row r="64" spans="1:257">
      <c r="A64" s="452" t="s">
        <v>113</v>
      </c>
      <c r="B64" s="453"/>
      <c r="C64" s="453"/>
      <c r="D64" s="453"/>
      <c r="E64" s="485"/>
      <c r="F64" s="125">
        <f>SUM(F57:F63)</f>
        <v>0</v>
      </c>
    </row>
    <row r="65" spans="1:257">
      <c r="A65" s="55"/>
      <c r="B65" s="55"/>
      <c r="C65" s="34"/>
      <c r="D65" s="35"/>
      <c r="E65" s="486"/>
      <c r="F65" s="36"/>
    </row>
    <row r="66" spans="1:257">
      <c r="A66" s="37" t="s">
        <v>45</v>
      </c>
      <c r="B66" s="37" t="s">
        <v>46</v>
      </c>
      <c r="C66" s="34"/>
      <c r="D66" s="35"/>
      <c r="E66" s="486"/>
      <c r="F66" s="35"/>
    </row>
    <row r="67" spans="1:257">
      <c r="A67" s="37"/>
      <c r="B67" s="37"/>
      <c r="C67" s="34"/>
      <c r="D67" s="35"/>
      <c r="E67" s="486"/>
      <c r="F67" s="35"/>
    </row>
    <row r="68" spans="1:257" s="41" customFormat="1" ht="28.5">
      <c r="A68" s="17" t="s">
        <v>7</v>
      </c>
      <c r="B68" s="17" t="s">
        <v>47</v>
      </c>
      <c r="C68" s="38"/>
      <c r="D68" s="39"/>
      <c r="E68" s="487"/>
      <c r="F68" s="39"/>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c r="CH68" s="40"/>
      <c r="CI68" s="40"/>
      <c r="CJ68" s="40"/>
      <c r="CK68" s="40"/>
      <c r="CL68" s="40"/>
      <c r="CM68" s="40"/>
      <c r="CN68" s="40"/>
      <c r="CO68" s="40"/>
      <c r="CP68" s="40"/>
      <c r="CQ68" s="40"/>
      <c r="CR68" s="40"/>
      <c r="CS68" s="40"/>
      <c r="CT68" s="40"/>
      <c r="CU68" s="40"/>
      <c r="CV68" s="40"/>
      <c r="CW68" s="40"/>
      <c r="CX68" s="40"/>
      <c r="CY68" s="40"/>
      <c r="CZ68" s="40"/>
      <c r="DA68" s="40"/>
      <c r="DB68" s="40"/>
      <c r="DC68" s="40"/>
      <c r="DD68" s="40"/>
      <c r="DE68" s="40"/>
      <c r="DF68" s="40"/>
      <c r="DG68" s="40"/>
      <c r="DH68" s="40"/>
      <c r="DI68" s="40"/>
      <c r="DJ68" s="40"/>
      <c r="DK68" s="40"/>
      <c r="DL68" s="40"/>
      <c r="DM68" s="40"/>
      <c r="DN68" s="40"/>
      <c r="DO68" s="40"/>
      <c r="DP68" s="40"/>
      <c r="DQ68" s="40"/>
      <c r="DR68" s="40"/>
      <c r="DS68" s="40"/>
      <c r="DT68" s="40"/>
      <c r="DU68" s="40"/>
      <c r="DV68" s="40"/>
      <c r="DW68" s="40"/>
      <c r="DX68" s="40"/>
      <c r="DY68" s="40"/>
      <c r="DZ68" s="40"/>
      <c r="EA68" s="40"/>
      <c r="EB68" s="40"/>
      <c r="EC68" s="40"/>
      <c r="ED68" s="40"/>
      <c r="EE68" s="40"/>
      <c r="EF68" s="40"/>
      <c r="EG68" s="40"/>
      <c r="EH68" s="40"/>
      <c r="EI68" s="40"/>
      <c r="EJ68" s="40"/>
      <c r="EK68" s="40"/>
      <c r="EL68" s="40"/>
      <c r="EM68" s="40"/>
      <c r="EN68" s="40"/>
      <c r="EO68" s="40"/>
      <c r="EP68" s="40"/>
      <c r="EQ68" s="40"/>
      <c r="ER68" s="40"/>
      <c r="ES68" s="40"/>
      <c r="ET68" s="40"/>
      <c r="EU68" s="40"/>
      <c r="EV68" s="40"/>
      <c r="EW68" s="40"/>
      <c r="EX68" s="40"/>
      <c r="EY68" s="40"/>
      <c r="EZ68" s="40"/>
      <c r="FA68" s="40"/>
      <c r="FB68" s="40"/>
      <c r="FC68" s="40"/>
      <c r="FD68" s="40"/>
      <c r="FE68" s="40"/>
      <c r="FF68" s="40"/>
      <c r="FG68" s="40"/>
      <c r="FH68" s="40"/>
      <c r="FI68" s="40"/>
      <c r="FJ68" s="40"/>
      <c r="FK68" s="40"/>
      <c r="FL68" s="40"/>
      <c r="FM68" s="40"/>
      <c r="FN68" s="40"/>
      <c r="FO68" s="40"/>
      <c r="FP68" s="40"/>
      <c r="FQ68" s="40"/>
      <c r="FR68" s="40"/>
      <c r="FS68" s="40"/>
      <c r="FT68" s="40"/>
      <c r="FU68" s="40"/>
      <c r="FV68" s="40"/>
      <c r="FW68" s="40"/>
      <c r="FX68" s="40"/>
      <c r="FY68" s="40"/>
      <c r="FZ68" s="40"/>
      <c r="GA68" s="40"/>
      <c r="GB68" s="40"/>
      <c r="GC68" s="40"/>
      <c r="GD68" s="40"/>
      <c r="GE68" s="40"/>
      <c r="GF68" s="40"/>
      <c r="GG68" s="40"/>
      <c r="GH68" s="40"/>
      <c r="GI68" s="40"/>
      <c r="GJ68" s="40"/>
      <c r="GK68" s="40"/>
      <c r="GL68" s="40"/>
      <c r="GM68" s="40"/>
      <c r="GN68" s="40"/>
      <c r="GO68" s="40"/>
      <c r="GP68" s="40"/>
      <c r="GQ68" s="40"/>
      <c r="GR68" s="40"/>
      <c r="GS68" s="40"/>
      <c r="GT68" s="40"/>
      <c r="GU68" s="40"/>
      <c r="GV68" s="40"/>
      <c r="GW68" s="40"/>
      <c r="GX68" s="40"/>
      <c r="GY68" s="40"/>
      <c r="GZ68" s="40"/>
      <c r="HA68" s="40"/>
      <c r="HB68" s="40"/>
      <c r="HC68" s="40"/>
      <c r="HD68" s="40"/>
      <c r="HE68" s="40"/>
      <c r="HF68" s="40"/>
      <c r="HG68" s="40"/>
      <c r="HH68" s="40"/>
      <c r="HI68" s="40"/>
      <c r="HJ68" s="40"/>
      <c r="HK68" s="40"/>
      <c r="HL68" s="40"/>
      <c r="HM68" s="40"/>
      <c r="HN68" s="40"/>
      <c r="HO68" s="40"/>
      <c r="HP68" s="40"/>
      <c r="HQ68" s="40"/>
      <c r="HR68" s="40"/>
      <c r="HS68" s="40"/>
      <c r="HT68" s="40"/>
      <c r="HU68" s="40"/>
      <c r="HV68" s="40"/>
      <c r="HW68" s="40"/>
      <c r="HX68" s="40"/>
      <c r="HY68" s="40"/>
      <c r="HZ68" s="40"/>
      <c r="IA68" s="40"/>
      <c r="IB68" s="40"/>
      <c r="IC68" s="40"/>
      <c r="ID68" s="40"/>
      <c r="IE68" s="40"/>
      <c r="IF68" s="40"/>
      <c r="IG68" s="40"/>
      <c r="IH68" s="40"/>
      <c r="II68" s="40"/>
      <c r="IJ68" s="40"/>
      <c r="IK68" s="40"/>
      <c r="IL68" s="40"/>
      <c r="IM68" s="40"/>
      <c r="IN68" s="40"/>
      <c r="IO68" s="40"/>
      <c r="IP68" s="40"/>
      <c r="IQ68" s="40"/>
      <c r="IR68" s="40"/>
      <c r="IS68" s="40"/>
      <c r="IT68" s="40"/>
      <c r="IU68" s="40"/>
      <c r="IV68" s="40"/>
      <c r="IW68" s="40"/>
    </row>
    <row r="69" spans="1:257" ht="245.25" customHeight="1">
      <c r="A69" s="16"/>
      <c r="B69" s="20" t="s">
        <v>114</v>
      </c>
      <c r="C69" s="18" t="s">
        <v>102</v>
      </c>
      <c r="D69" s="22">
        <v>38.54</v>
      </c>
      <c r="E69" s="481"/>
      <c r="F69" s="22">
        <f>D69*E69</f>
        <v>0</v>
      </c>
    </row>
    <row r="70" spans="1:257" s="59" customFormat="1" ht="28.5">
      <c r="A70" s="25" t="s">
        <v>13</v>
      </c>
      <c r="B70" s="25" t="s">
        <v>48</v>
      </c>
      <c r="C70" s="56"/>
      <c r="D70" s="57"/>
      <c r="E70" s="498"/>
      <c r="F70" s="57"/>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8"/>
      <c r="BW70" s="58"/>
      <c r="BX70" s="58"/>
      <c r="BY70" s="58"/>
      <c r="BZ70" s="58"/>
      <c r="CA70" s="58"/>
      <c r="CB70" s="58"/>
      <c r="CC70" s="58"/>
      <c r="CD70" s="58"/>
      <c r="CE70" s="58"/>
      <c r="CF70" s="58"/>
      <c r="CG70" s="58"/>
      <c r="CH70" s="58"/>
      <c r="CI70" s="58"/>
      <c r="CJ70" s="58"/>
      <c r="CK70" s="58"/>
      <c r="CL70" s="58"/>
      <c r="CM70" s="58"/>
      <c r="CN70" s="58"/>
      <c r="CO70" s="58"/>
      <c r="CP70" s="58"/>
      <c r="CQ70" s="58"/>
      <c r="CR70" s="58"/>
      <c r="CS70" s="58"/>
      <c r="CT70" s="58"/>
      <c r="CU70" s="58"/>
      <c r="CV70" s="58"/>
      <c r="CW70" s="58"/>
      <c r="CX70" s="58"/>
      <c r="CY70" s="58"/>
      <c r="CZ70" s="58"/>
      <c r="DA70" s="58"/>
      <c r="DB70" s="58"/>
      <c r="DC70" s="58"/>
      <c r="DD70" s="58"/>
      <c r="DE70" s="58"/>
      <c r="DF70" s="58"/>
      <c r="DG70" s="58"/>
      <c r="DH70" s="58"/>
      <c r="DI70" s="58"/>
      <c r="DJ70" s="58"/>
      <c r="DK70" s="58"/>
      <c r="DL70" s="58"/>
      <c r="DM70" s="58"/>
      <c r="DN70" s="58"/>
      <c r="DO70" s="58"/>
      <c r="DP70" s="58"/>
      <c r="DQ70" s="58"/>
      <c r="DR70" s="58"/>
      <c r="DS70" s="58"/>
      <c r="DT70" s="58"/>
      <c r="DU70" s="58"/>
      <c r="DV70" s="58"/>
      <c r="DW70" s="58"/>
      <c r="DX70" s="58"/>
      <c r="DY70" s="58"/>
      <c r="DZ70" s="58"/>
      <c r="EA70" s="58"/>
      <c r="EB70" s="58"/>
      <c r="EC70" s="58"/>
      <c r="ED70" s="58"/>
      <c r="EE70" s="58"/>
      <c r="EF70" s="58"/>
      <c r="EG70" s="58"/>
      <c r="EH70" s="58"/>
      <c r="EI70" s="58"/>
      <c r="EJ70" s="58"/>
      <c r="EK70" s="58"/>
      <c r="EL70" s="58"/>
      <c r="EM70" s="58"/>
      <c r="EN70" s="58"/>
      <c r="EO70" s="58"/>
      <c r="EP70" s="58"/>
      <c r="EQ70" s="58"/>
      <c r="ER70" s="58"/>
      <c r="ES70" s="58"/>
      <c r="ET70" s="58"/>
      <c r="EU70" s="58"/>
      <c r="EV70" s="58"/>
      <c r="EW70" s="58"/>
      <c r="EX70" s="58"/>
      <c r="EY70" s="58"/>
      <c r="EZ70" s="58"/>
      <c r="FA70" s="58"/>
      <c r="FB70" s="58"/>
      <c r="FC70" s="58"/>
      <c r="FD70" s="58"/>
      <c r="FE70" s="58"/>
      <c r="FF70" s="58"/>
      <c r="FG70" s="58"/>
      <c r="FH70" s="58"/>
      <c r="FI70" s="58"/>
      <c r="FJ70" s="58"/>
      <c r="FK70" s="58"/>
      <c r="FL70" s="58"/>
      <c r="FM70" s="58"/>
      <c r="FN70" s="58"/>
      <c r="FO70" s="58"/>
      <c r="FP70" s="58"/>
      <c r="FQ70" s="58"/>
      <c r="FR70" s="58"/>
      <c r="FS70" s="58"/>
      <c r="FT70" s="58"/>
      <c r="FU70" s="58"/>
      <c r="FV70" s="58"/>
      <c r="FW70" s="58"/>
      <c r="FX70" s="58"/>
      <c r="FY70" s="58"/>
      <c r="FZ70" s="58"/>
      <c r="GA70" s="58"/>
      <c r="GB70" s="58"/>
      <c r="GC70" s="58"/>
      <c r="GD70" s="58"/>
      <c r="GE70" s="58"/>
      <c r="GF70" s="58"/>
      <c r="GG70" s="58"/>
      <c r="GH70" s="58"/>
      <c r="GI70" s="58"/>
      <c r="GJ70" s="58"/>
      <c r="GK70" s="58"/>
      <c r="GL70" s="58"/>
      <c r="GM70" s="58"/>
      <c r="GN70" s="58"/>
      <c r="GO70" s="58"/>
      <c r="GP70" s="58"/>
      <c r="GQ70" s="58"/>
      <c r="GR70" s="58"/>
      <c r="GS70" s="58"/>
      <c r="GT70" s="58"/>
      <c r="GU70" s="58"/>
      <c r="GV70" s="58"/>
      <c r="GW70" s="58"/>
      <c r="GX70" s="58"/>
      <c r="GY70" s="58"/>
      <c r="GZ70" s="58"/>
      <c r="HA70" s="58"/>
      <c r="HB70" s="58"/>
      <c r="HC70" s="58"/>
      <c r="HD70" s="58"/>
      <c r="HE70" s="58"/>
      <c r="HF70" s="58"/>
      <c r="HG70" s="58"/>
      <c r="HH70" s="58"/>
      <c r="HI70" s="58"/>
      <c r="HJ70" s="58"/>
      <c r="HK70" s="58"/>
      <c r="HL70" s="58"/>
      <c r="HM70" s="58"/>
      <c r="HN70" s="58"/>
      <c r="HO70" s="58"/>
      <c r="HP70" s="58"/>
      <c r="HQ70" s="58"/>
      <c r="HR70" s="58"/>
      <c r="HS70" s="58"/>
      <c r="HT70" s="58"/>
      <c r="HU70" s="58"/>
      <c r="HV70" s="58"/>
      <c r="HW70" s="58"/>
      <c r="HX70" s="58"/>
      <c r="HY70" s="58"/>
      <c r="HZ70" s="58"/>
      <c r="IA70" s="58"/>
      <c r="IB70" s="58"/>
      <c r="IC70" s="58"/>
      <c r="ID70" s="58"/>
      <c r="IE70" s="58"/>
      <c r="IF70" s="58"/>
      <c r="IG70" s="58"/>
      <c r="IH70" s="58"/>
      <c r="II70" s="58"/>
      <c r="IJ70" s="58"/>
      <c r="IK70" s="58"/>
      <c r="IL70" s="58"/>
      <c r="IM70" s="58"/>
      <c r="IN70" s="58"/>
      <c r="IO70" s="58"/>
      <c r="IP70" s="58"/>
      <c r="IQ70" s="58"/>
      <c r="IR70" s="58"/>
      <c r="IS70" s="58"/>
      <c r="IT70" s="58"/>
      <c r="IU70" s="58"/>
      <c r="IV70" s="58"/>
      <c r="IW70" s="58"/>
    </row>
    <row r="71" spans="1:257" ht="195">
      <c r="A71" s="16"/>
      <c r="B71" s="20" t="s">
        <v>49</v>
      </c>
      <c r="C71" s="45"/>
      <c r="D71" s="22"/>
      <c r="E71" s="481"/>
      <c r="F71" s="22"/>
    </row>
    <row r="72" spans="1:257">
      <c r="A72" s="16"/>
      <c r="B72" s="16"/>
      <c r="C72" s="60" t="s">
        <v>103</v>
      </c>
      <c r="D72" s="215">
        <v>25</v>
      </c>
      <c r="E72" s="481"/>
      <c r="F72" s="61">
        <f>D72*E72</f>
        <v>0</v>
      </c>
    </row>
    <row r="73" spans="1:257" ht="18">
      <c r="A73" s="16"/>
      <c r="B73" s="16"/>
      <c r="C73" s="60" t="s">
        <v>26</v>
      </c>
      <c r="D73" s="61">
        <v>11</v>
      </c>
      <c r="E73" s="481"/>
      <c r="F73" s="61">
        <f>D73*E73</f>
        <v>0</v>
      </c>
    </row>
    <row r="74" spans="1:257" s="41" customFormat="1" ht="28.5">
      <c r="A74" s="17" t="s">
        <v>16</v>
      </c>
      <c r="B74" s="25" t="s">
        <v>50</v>
      </c>
      <c r="C74" s="38"/>
      <c r="D74" s="33"/>
      <c r="E74" s="490"/>
      <c r="F74" s="33"/>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0"/>
      <c r="CF74" s="40"/>
      <c r="CG74" s="40"/>
      <c r="CH74" s="40"/>
      <c r="CI74" s="40"/>
      <c r="CJ74" s="40"/>
      <c r="CK74" s="40"/>
      <c r="CL74" s="40"/>
      <c r="CM74" s="40"/>
      <c r="CN74" s="40"/>
      <c r="CO74" s="40"/>
      <c r="CP74" s="40"/>
      <c r="CQ74" s="40"/>
      <c r="CR74" s="40"/>
      <c r="CS74" s="40"/>
      <c r="CT74" s="40"/>
      <c r="CU74" s="40"/>
      <c r="CV74" s="40"/>
      <c r="CW74" s="40"/>
      <c r="CX74" s="40"/>
      <c r="CY74" s="40"/>
      <c r="CZ74" s="40"/>
      <c r="DA74" s="40"/>
      <c r="DB74" s="40"/>
      <c r="DC74" s="40"/>
      <c r="DD74" s="40"/>
      <c r="DE74" s="40"/>
      <c r="DF74" s="40"/>
      <c r="DG74" s="40"/>
      <c r="DH74" s="40"/>
      <c r="DI74" s="40"/>
      <c r="DJ74" s="40"/>
      <c r="DK74" s="40"/>
      <c r="DL74" s="40"/>
      <c r="DM74" s="40"/>
      <c r="DN74" s="40"/>
      <c r="DO74" s="40"/>
      <c r="DP74" s="40"/>
      <c r="DQ74" s="40"/>
      <c r="DR74" s="40"/>
      <c r="DS74" s="40"/>
      <c r="DT74" s="40"/>
      <c r="DU74" s="40"/>
      <c r="DV74" s="40"/>
      <c r="DW74" s="40"/>
      <c r="DX74" s="40"/>
      <c r="DY74" s="40"/>
      <c r="DZ74" s="40"/>
      <c r="EA74" s="40"/>
      <c r="EB74" s="40"/>
      <c r="EC74" s="40"/>
      <c r="ED74" s="40"/>
      <c r="EE74" s="40"/>
      <c r="EF74" s="40"/>
      <c r="EG74" s="40"/>
      <c r="EH74" s="40"/>
      <c r="EI74" s="40"/>
      <c r="EJ74" s="40"/>
      <c r="EK74" s="40"/>
      <c r="EL74" s="40"/>
      <c r="EM74" s="40"/>
      <c r="EN74" s="40"/>
      <c r="EO74" s="40"/>
      <c r="EP74" s="40"/>
      <c r="EQ74" s="40"/>
      <c r="ER74" s="40"/>
      <c r="ES74" s="40"/>
      <c r="ET74" s="40"/>
      <c r="EU74" s="40"/>
      <c r="EV74" s="40"/>
      <c r="EW74" s="40"/>
      <c r="EX74" s="40"/>
      <c r="EY74" s="40"/>
      <c r="EZ74" s="40"/>
      <c r="FA74" s="40"/>
      <c r="FB74" s="40"/>
      <c r="FC74" s="40"/>
      <c r="FD74" s="40"/>
      <c r="FE74" s="40"/>
      <c r="FF74" s="40"/>
      <c r="FG74" s="40"/>
      <c r="FH74" s="40"/>
      <c r="FI74" s="40"/>
      <c r="FJ74" s="40"/>
      <c r="FK74" s="40"/>
      <c r="FL74" s="40"/>
      <c r="FM74" s="40"/>
      <c r="FN74" s="40"/>
      <c r="FO74" s="40"/>
      <c r="FP74" s="40"/>
      <c r="FQ74" s="40"/>
      <c r="FR74" s="40"/>
      <c r="FS74" s="40"/>
      <c r="FT74" s="40"/>
      <c r="FU74" s="40"/>
      <c r="FV74" s="40"/>
      <c r="FW74" s="40"/>
      <c r="FX74" s="40"/>
      <c r="FY74" s="40"/>
      <c r="FZ74" s="40"/>
      <c r="GA74" s="40"/>
      <c r="GB74" s="40"/>
      <c r="GC74" s="40"/>
      <c r="GD74" s="40"/>
      <c r="GE74" s="40"/>
      <c r="GF74" s="40"/>
      <c r="GG74" s="40"/>
      <c r="GH74" s="40"/>
      <c r="GI74" s="40"/>
      <c r="GJ74" s="40"/>
      <c r="GK74" s="40"/>
      <c r="GL74" s="40"/>
      <c r="GM74" s="40"/>
      <c r="GN74" s="40"/>
      <c r="GO74" s="40"/>
      <c r="GP74" s="40"/>
      <c r="GQ74" s="40"/>
      <c r="GR74" s="40"/>
      <c r="GS74" s="40"/>
      <c r="GT74" s="40"/>
      <c r="GU74" s="40"/>
      <c r="GV74" s="40"/>
      <c r="GW74" s="40"/>
      <c r="GX74" s="40"/>
      <c r="GY74" s="40"/>
      <c r="GZ74" s="40"/>
      <c r="HA74" s="40"/>
      <c r="HB74" s="40"/>
      <c r="HC74" s="40"/>
      <c r="HD74" s="40"/>
      <c r="HE74" s="40"/>
      <c r="HF74" s="40"/>
      <c r="HG74" s="40"/>
      <c r="HH74" s="40"/>
      <c r="HI74" s="40"/>
      <c r="HJ74" s="40"/>
      <c r="HK74" s="40"/>
      <c r="HL74" s="40"/>
      <c r="HM74" s="40"/>
      <c r="HN74" s="40"/>
      <c r="HO74" s="40"/>
      <c r="HP74" s="40"/>
      <c r="HQ74" s="40"/>
      <c r="HR74" s="40"/>
      <c r="HS74" s="40"/>
      <c r="HT74" s="40"/>
      <c r="HU74" s="40"/>
      <c r="HV74" s="40"/>
      <c r="HW74" s="40"/>
      <c r="HX74" s="40"/>
      <c r="HY74" s="40"/>
      <c r="HZ74" s="40"/>
      <c r="IA74" s="40"/>
      <c r="IB74" s="40"/>
      <c r="IC74" s="40"/>
      <c r="ID74" s="40"/>
      <c r="IE74" s="40"/>
      <c r="IF74" s="40"/>
      <c r="IG74" s="40"/>
      <c r="IH74" s="40"/>
      <c r="II74" s="40"/>
      <c r="IJ74" s="40"/>
      <c r="IK74" s="40"/>
      <c r="IL74" s="40"/>
      <c r="IM74" s="40"/>
      <c r="IN74" s="40"/>
      <c r="IO74" s="40"/>
      <c r="IP74" s="40"/>
      <c r="IQ74" s="40"/>
      <c r="IR74" s="40"/>
      <c r="IS74" s="40"/>
      <c r="IT74" s="40"/>
      <c r="IU74" s="40"/>
      <c r="IV74" s="40"/>
      <c r="IW74" s="40"/>
    </row>
    <row r="75" spans="1:257" ht="195.75" customHeight="1">
      <c r="A75" s="16"/>
      <c r="B75" s="20" t="s">
        <v>51</v>
      </c>
      <c r="C75" s="60" t="s">
        <v>103</v>
      </c>
      <c r="D75" s="93">
        <v>25</v>
      </c>
      <c r="E75" s="481"/>
      <c r="F75" s="22">
        <f>D75*E75</f>
        <v>0</v>
      </c>
    </row>
    <row r="76" spans="1:257" s="41" customFormat="1">
      <c r="A76" s="17" t="s">
        <v>34</v>
      </c>
      <c r="B76" s="17" t="s">
        <v>115</v>
      </c>
      <c r="C76" s="38"/>
      <c r="D76" s="33"/>
      <c r="E76" s="490"/>
      <c r="F76" s="33"/>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c r="CH76" s="40"/>
      <c r="CI76" s="40"/>
      <c r="CJ76" s="40"/>
      <c r="CK76" s="40"/>
      <c r="CL76" s="40"/>
      <c r="CM76" s="40"/>
      <c r="CN76" s="40"/>
      <c r="CO76" s="40"/>
      <c r="CP76" s="40"/>
      <c r="CQ76" s="40"/>
      <c r="CR76" s="40"/>
      <c r="CS76" s="40"/>
      <c r="CT76" s="40"/>
      <c r="CU76" s="40"/>
      <c r="CV76" s="40"/>
      <c r="CW76" s="40"/>
      <c r="CX76" s="40"/>
      <c r="CY76" s="40"/>
      <c r="CZ76" s="40"/>
      <c r="DA76" s="40"/>
      <c r="DB76" s="40"/>
      <c r="DC76" s="40"/>
      <c r="DD76" s="40"/>
      <c r="DE76" s="40"/>
      <c r="DF76" s="40"/>
      <c r="DG76" s="40"/>
      <c r="DH76" s="40"/>
      <c r="DI76" s="40"/>
      <c r="DJ76" s="40"/>
      <c r="DK76" s="40"/>
      <c r="DL76" s="40"/>
      <c r="DM76" s="40"/>
      <c r="DN76" s="40"/>
      <c r="DO76" s="40"/>
      <c r="DP76" s="40"/>
      <c r="DQ76" s="40"/>
      <c r="DR76" s="40"/>
      <c r="DS76" s="40"/>
      <c r="DT76" s="40"/>
      <c r="DU76" s="40"/>
      <c r="DV76" s="40"/>
      <c r="DW76" s="40"/>
      <c r="DX76" s="40"/>
      <c r="DY76" s="40"/>
      <c r="DZ76" s="40"/>
      <c r="EA76" s="40"/>
      <c r="EB76" s="40"/>
      <c r="EC76" s="40"/>
      <c r="ED76" s="40"/>
      <c r="EE76" s="40"/>
      <c r="EF76" s="40"/>
      <c r="EG76" s="40"/>
      <c r="EH76" s="40"/>
      <c r="EI76" s="40"/>
      <c r="EJ76" s="40"/>
      <c r="EK76" s="40"/>
      <c r="EL76" s="40"/>
      <c r="EM76" s="40"/>
      <c r="EN76" s="40"/>
      <c r="EO76" s="40"/>
      <c r="EP76" s="40"/>
      <c r="EQ76" s="40"/>
      <c r="ER76" s="40"/>
      <c r="ES76" s="40"/>
      <c r="ET76" s="40"/>
      <c r="EU76" s="40"/>
      <c r="EV76" s="40"/>
      <c r="EW76" s="40"/>
      <c r="EX76" s="40"/>
      <c r="EY76" s="40"/>
      <c r="EZ76" s="40"/>
      <c r="FA76" s="40"/>
      <c r="FB76" s="40"/>
      <c r="FC76" s="40"/>
      <c r="FD76" s="40"/>
      <c r="FE76" s="40"/>
      <c r="FF76" s="40"/>
      <c r="FG76" s="40"/>
      <c r="FH76" s="40"/>
      <c r="FI76" s="40"/>
      <c r="FJ76" s="40"/>
      <c r="FK76" s="40"/>
      <c r="FL76" s="40"/>
      <c r="FM76" s="40"/>
      <c r="FN76" s="40"/>
      <c r="FO76" s="40"/>
      <c r="FP76" s="40"/>
      <c r="FQ76" s="40"/>
      <c r="FR76" s="40"/>
      <c r="FS76" s="40"/>
      <c r="FT76" s="40"/>
      <c r="FU76" s="40"/>
      <c r="FV76" s="40"/>
      <c r="FW76" s="40"/>
      <c r="FX76" s="40"/>
      <c r="FY76" s="40"/>
      <c r="FZ76" s="40"/>
      <c r="GA76" s="40"/>
      <c r="GB76" s="40"/>
      <c r="GC76" s="40"/>
      <c r="GD76" s="40"/>
      <c r="GE76" s="40"/>
      <c r="GF76" s="40"/>
      <c r="GG76" s="40"/>
      <c r="GH76" s="40"/>
      <c r="GI76" s="40"/>
      <c r="GJ76" s="40"/>
      <c r="GK76" s="40"/>
      <c r="GL76" s="40"/>
      <c r="GM76" s="40"/>
      <c r="GN76" s="40"/>
      <c r="GO76" s="40"/>
      <c r="GP76" s="40"/>
      <c r="GQ76" s="40"/>
      <c r="GR76" s="40"/>
      <c r="GS76" s="40"/>
      <c r="GT76" s="40"/>
      <c r="GU76" s="40"/>
      <c r="GV76" s="40"/>
      <c r="GW76" s="40"/>
      <c r="GX76" s="40"/>
      <c r="GY76" s="40"/>
      <c r="GZ76" s="40"/>
      <c r="HA76" s="40"/>
      <c r="HB76" s="40"/>
      <c r="HC76" s="40"/>
      <c r="HD76" s="40"/>
      <c r="HE76" s="40"/>
      <c r="HF76" s="40"/>
      <c r="HG76" s="40"/>
      <c r="HH76" s="40"/>
      <c r="HI76" s="40"/>
      <c r="HJ76" s="40"/>
      <c r="HK76" s="40"/>
      <c r="HL76" s="40"/>
      <c r="HM76" s="40"/>
      <c r="HN76" s="40"/>
      <c r="HO76" s="40"/>
      <c r="HP76" s="40"/>
      <c r="HQ76" s="40"/>
      <c r="HR76" s="40"/>
      <c r="HS76" s="40"/>
      <c r="HT76" s="40"/>
      <c r="HU76" s="40"/>
      <c r="HV76" s="40"/>
      <c r="HW76" s="40"/>
      <c r="HX76" s="40"/>
      <c r="HY76" s="40"/>
      <c r="HZ76" s="40"/>
      <c r="IA76" s="40"/>
      <c r="IB76" s="40"/>
      <c r="IC76" s="40"/>
      <c r="ID76" s="40"/>
      <c r="IE76" s="40"/>
      <c r="IF76" s="40"/>
      <c r="IG76" s="40"/>
      <c r="IH76" s="40"/>
      <c r="II76" s="40"/>
      <c r="IJ76" s="40"/>
      <c r="IK76" s="40"/>
      <c r="IL76" s="40"/>
      <c r="IM76" s="40"/>
      <c r="IN76" s="40"/>
      <c r="IO76" s="40"/>
      <c r="IP76" s="40"/>
      <c r="IQ76" s="40"/>
      <c r="IR76" s="40"/>
      <c r="IS76" s="40"/>
      <c r="IT76" s="40"/>
      <c r="IU76" s="40"/>
      <c r="IV76" s="40"/>
      <c r="IW76" s="40"/>
    </row>
    <row r="77" spans="1:257" ht="98.25" customHeight="1">
      <c r="A77" s="16"/>
      <c r="B77" s="20" t="s">
        <v>52</v>
      </c>
      <c r="C77" s="60" t="s">
        <v>103</v>
      </c>
      <c r="D77" s="93">
        <v>25</v>
      </c>
      <c r="E77" s="481"/>
      <c r="F77" s="22">
        <f>D77*E77</f>
        <v>0</v>
      </c>
    </row>
    <row r="78" spans="1:257" s="41" customFormat="1" ht="28.5">
      <c r="A78" s="17" t="s">
        <v>35</v>
      </c>
      <c r="B78" s="25" t="s">
        <v>53</v>
      </c>
      <c r="C78" s="38"/>
      <c r="D78" s="33"/>
      <c r="E78" s="490"/>
      <c r="F78" s="33"/>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c r="CH78" s="40"/>
      <c r="CI78" s="40"/>
      <c r="CJ78" s="40"/>
      <c r="CK78" s="40"/>
      <c r="CL78" s="40"/>
      <c r="CM78" s="40"/>
      <c r="CN78" s="40"/>
      <c r="CO78" s="40"/>
      <c r="CP78" s="40"/>
      <c r="CQ78" s="40"/>
      <c r="CR78" s="40"/>
      <c r="CS78" s="40"/>
      <c r="CT78" s="40"/>
      <c r="CU78" s="40"/>
      <c r="CV78" s="40"/>
      <c r="CW78" s="40"/>
      <c r="CX78" s="40"/>
      <c r="CY78" s="40"/>
      <c r="CZ78" s="40"/>
      <c r="DA78" s="40"/>
      <c r="DB78" s="40"/>
      <c r="DC78" s="40"/>
      <c r="DD78" s="40"/>
      <c r="DE78" s="40"/>
      <c r="DF78" s="40"/>
      <c r="DG78" s="40"/>
      <c r="DH78" s="40"/>
      <c r="DI78" s="40"/>
      <c r="DJ78" s="40"/>
      <c r="DK78" s="40"/>
      <c r="DL78" s="40"/>
      <c r="DM78" s="40"/>
      <c r="DN78" s="40"/>
      <c r="DO78" s="40"/>
      <c r="DP78" s="40"/>
      <c r="DQ78" s="40"/>
      <c r="DR78" s="40"/>
      <c r="DS78" s="40"/>
      <c r="DT78" s="40"/>
      <c r="DU78" s="40"/>
      <c r="DV78" s="40"/>
      <c r="DW78" s="40"/>
      <c r="DX78" s="40"/>
      <c r="DY78" s="40"/>
      <c r="DZ78" s="40"/>
      <c r="EA78" s="40"/>
      <c r="EB78" s="40"/>
      <c r="EC78" s="40"/>
      <c r="ED78" s="40"/>
      <c r="EE78" s="40"/>
      <c r="EF78" s="40"/>
      <c r="EG78" s="40"/>
      <c r="EH78" s="40"/>
      <c r="EI78" s="40"/>
      <c r="EJ78" s="40"/>
      <c r="EK78" s="40"/>
      <c r="EL78" s="40"/>
      <c r="EM78" s="40"/>
      <c r="EN78" s="40"/>
      <c r="EO78" s="40"/>
      <c r="EP78" s="40"/>
      <c r="EQ78" s="40"/>
      <c r="ER78" s="40"/>
      <c r="ES78" s="40"/>
      <c r="ET78" s="40"/>
      <c r="EU78" s="40"/>
      <c r="EV78" s="40"/>
      <c r="EW78" s="40"/>
      <c r="EX78" s="40"/>
      <c r="EY78" s="40"/>
      <c r="EZ78" s="40"/>
      <c r="FA78" s="40"/>
      <c r="FB78" s="40"/>
      <c r="FC78" s="40"/>
      <c r="FD78" s="40"/>
      <c r="FE78" s="40"/>
      <c r="FF78" s="40"/>
      <c r="FG78" s="40"/>
      <c r="FH78" s="40"/>
      <c r="FI78" s="40"/>
      <c r="FJ78" s="40"/>
      <c r="FK78" s="40"/>
      <c r="FL78" s="40"/>
      <c r="FM78" s="40"/>
      <c r="FN78" s="40"/>
      <c r="FO78" s="40"/>
      <c r="FP78" s="40"/>
      <c r="FQ78" s="40"/>
      <c r="FR78" s="40"/>
      <c r="FS78" s="40"/>
      <c r="FT78" s="40"/>
      <c r="FU78" s="40"/>
      <c r="FV78" s="40"/>
      <c r="FW78" s="40"/>
      <c r="FX78" s="40"/>
      <c r="FY78" s="40"/>
      <c r="FZ78" s="40"/>
      <c r="GA78" s="40"/>
      <c r="GB78" s="40"/>
      <c r="GC78" s="40"/>
      <c r="GD78" s="40"/>
      <c r="GE78" s="40"/>
      <c r="GF78" s="40"/>
      <c r="GG78" s="40"/>
      <c r="GH78" s="40"/>
      <c r="GI78" s="40"/>
      <c r="GJ78" s="40"/>
      <c r="GK78" s="40"/>
      <c r="GL78" s="40"/>
      <c r="GM78" s="40"/>
      <c r="GN78" s="40"/>
      <c r="GO78" s="40"/>
      <c r="GP78" s="40"/>
      <c r="GQ78" s="40"/>
      <c r="GR78" s="40"/>
      <c r="GS78" s="40"/>
      <c r="GT78" s="40"/>
      <c r="GU78" s="40"/>
      <c r="GV78" s="40"/>
      <c r="GW78" s="40"/>
      <c r="GX78" s="40"/>
      <c r="GY78" s="40"/>
      <c r="GZ78" s="40"/>
      <c r="HA78" s="40"/>
      <c r="HB78" s="40"/>
      <c r="HC78" s="40"/>
      <c r="HD78" s="40"/>
      <c r="HE78" s="40"/>
      <c r="HF78" s="40"/>
      <c r="HG78" s="40"/>
      <c r="HH78" s="40"/>
      <c r="HI78" s="40"/>
      <c r="HJ78" s="40"/>
      <c r="HK78" s="40"/>
      <c r="HL78" s="40"/>
      <c r="HM78" s="40"/>
      <c r="HN78" s="40"/>
      <c r="HO78" s="40"/>
      <c r="HP78" s="40"/>
      <c r="HQ78" s="40"/>
      <c r="HR78" s="40"/>
      <c r="HS78" s="40"/>
      <c r="HT78" s="40"/>
      <c r="HU78" s="40"/>
      <c r="HV78" s="40"/>
      <c r="HW78" s="40"/>
      <c r="HX78" s="40"/>
      <c r="HY78" s="40"/>
      <c r="HZ78" s="40"/>
      <c r="IA78" s="40"/>
      <c r="IB78" s="40"/>
      <c r="IC78" s="40"/>
      <c r="ID78" s="40"/>
      <c r="IE78" s="40"/>
      <c r="IF78" s="40"/>
      <c r="IG78" s="40"/>
      <c r="IH78" s="40"/>
      <c r="II78" s="40"/>
      <c r="IJ78" s="40"/>
      <c r="IK78" s="40"/>
      <c r="IL78" s="40"/>
      <c r="IM78" s="40"/>
      <c r="IN78" s="40"/>
      <c r="IO78" s="40"/>
      <c r="IP78" s="40"/>
      <c r="IQ78" s="40"/>
      <c r="IR78" s="40"/>
      <c r="IS78" s="40"/>
      <c r="IT78" s="40"/>
      <c r="IU78" s="40"/>
      <c r="IV78" s="40"/>
      <c r="IW78" s="40"/>
    </row>
    <row r="79" spans="1:257" ht="120">
      <c r="A79" s="16"/>
      <c r="B79" s="20" t="s">
        <v>54</v>
      </c>
      <c r="C79" s="60" t="s">
        <v>103</v>
      </c>
      <c r="D79" s="93">
        <v>74</v>
      </c>
      <c r="E79" s="481"/>
      <c r="F79" s="22">
        <f>D79*E79</f>
        <v>0</v>
      </c>
    </row>
    <row r="80" spans="1:257" s="41" customFormat="1" ht="42.75">
      <c r="A80" s="17" t="s">
        <v>37</v>
      </c>
      <c r="B80" s="17" t="s">
        <v>55</v>
      </c>
      <c r="C80" s="38"/>
      <c r="D80" s="62"/>
      <c r="E80" s="490"/>
      <c r="F80" s="33"/>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0"/>
      <c r="CD80" s="40"/>
      <c r="CE80" s="40"/>
      <c r="CF80" s="40"/>
      <c r="CG80" s="40"/>
      <c r="CH80" s="40"/>
      <c r="CI80" s="40"/>
      <c r="CJ80" s="40"/>
      <c r="CK80" s="40"/>
      <c r="CL80" s="40"/>
      <c r="CM80" s="40"/>
      <c r="CN80" s="40"/>
      <c r="CO80" s="40"/>
      <c r="CP80" s="40"/>
      <c r="CQ80" s="40"/>
      <c r="CR80" s="40"/>
      <c r="CS80" s="40"/>
      <c r="CT80" s="40"/>
      <c r="CU80" s="40"/>
      <c r="CV80" s="40"/>
      <c r="CW80" s="40"/>
      <c r="CX80" s="40"/>
      <c r="CY80" s="40"/>
      <c r="CZ80" s="40"/>
      <c r="DA80" s="40"/>
      <c r="DB80" s="40"/>
      <c r="DC80" s="40"/>
      <c r="DD80" s="40"/>
      <c r="DE80" s="40"/>
      <c r="DF80" s="40"/>
      <c r="DG80" s="40"/>
      <c r="DH80" s="40"/>
      <c r="DI80" s="40"/>
      <c r="DJ80" s="40"/>
      <c r="DK80" s="40"/>
      <c r="DL80" s="40"/>
      <c r="DM80" s="40"/>
      <c r="DN80" s="40"/>
      <c r="DO80" s="40"/>
      <c r="DP80" s="40"/>
      <c r="DQ80" s="40"/>
      <c r="DR80" s="40"/>
      <c r="DS80" s="40"/>
      <c r="DT80" s="40"/>
      <c r="DU80" s="40"/>
      <c r="DV80" s="40"/>
      <c r="DW80" s="40"/>
      <c r="DX80" s="40"/>
      <c r="DY80" s="40"/>
      <c r="DZ80" s="40"/>
      <c r="EA80" s="40"/>
      <c r="EB80" s="40"/>
      <c r="EC80" s="40"/>
      <c r="ED80" s="40"/>
      <c r="EE80" s="40"/>
      <c r="EF80" s="40"/>
      <c r="EG80" s="40"/>
      <c r="EH80" s="40"/>
      <c r="EI80" s="40"/>
      <c r="EJ80" s="40"/>
      <c r="EK80" s="40"/>
      <c r="EL80" s="40"/>
      <c r="EM80" s="40"/>
      <c r="EN80" s="40"/>
      <c r="EO80" s="40"/>
      <c r="EP80" s="40"/>
      <c r="EQ80" s="40"/>
      <c r="ER80" s="40"/>
      <c r="ES80" s="40"/>
      <c r="ET80" s="40"/>
      <c r="EU80" s="40"/>
      <c r="EV80" s="40"/>
      <c r="EW80" s="40"/>
      <c r="EX80" s="40"/>
      <c r="EY80" s="40"/>
      <c r="EZ80" s="40"/>
      <c r="FA80" s="40"/>
      <c r="FB80" s="40"/>
      <c r="FC80" s="40"/>
      <c r="FD80" s="40"/>
      <c r="FE80" s="40"/>
      <c r="FF80" s="40"/>
      <c r="FG80" s="40"/>
      <c r="FH80" s="40"/>
      <c r="FI80" s="40"/>
      <c r="FJ80" s="40"/>
      <c r="FK80" s="40"/>
      <c r="FL80" s="40"/>
      <c r="FM80" s="40"/>
      <c r="FN80" s="40"/>
      <c r="FO80" s="40"/>
      <c r="FP80" s="40"/>
      <c r="FQ80" s="40"/>
      <c r="FR80" s="40"/>
      <c r="FS80" s="40"/>
      <c r="FT80" s="40"/>
      <c r="FU80" s="40"/>
      <c r="FV80" s="40"/>
      <c r="FW80" s="40"/>
      <c r="FX80" s="40"/>
      <c r="FY80" s="40"/>
      <c r="FZ80" s="40"/>
      <c r="GA80" s="40"/>
      <c r="GB80" s="40"/>
      <c r="GC80" s="40"/>
      <c r="GD80" s="40"/>
      <c r="GE80" s="40"/>
      <c r="GF80" s="40"/>
      <c r="GG80" s="40"/>
      <c r="GH80" s="40"/>
      <c r="GI80" s="40"/>
      <c r="GJ80" s="40"/>
      <c r="GK80" s="40"/>
      <c r="GL80" s="40"/>
      <c r="GM80" s="40"/>
      <c r="GN80" s="40"/>
      <c r="GO80" s="40"/>
      <c r="GP80" s="40"/>
      <c r="GQ80" s="40"/>
      <c r="GR80" s="40"/>
      <c r="GS80" s="40"/>
      <c r="GT80" s="40"/>
      <c r="GU80" s="40"/>
      <c r="GV80" s="40"/>
      <c r="GW80" s="40"/>
      <c r="GX80" s="40"/>
      <c r="GY80" s="40"/>
      <c r="GZ80" s="40"/>
      <c r="HA80" s="40"/>
      <c r="HB80" s="40"/>
      <c r="HC80" s="40"/>
      <c r="HD80" s="40"/>
      <c r="HE80" s="40"/>
      <c r="HF80" s="40"/>
      <c r="HG80" s="40"/>
      <c r="HH80" s="40"/>
      <c r="HI80" s="40"/>
      <c r="HJ80" s="40"/>
      <c r="HK80" s="40"/>
      <c r="HL80" s="40"/>
      <c r="HM80" s="40"/>
      <c r="HN80" s="40"/>
      <c r="HO80" s="40"/>
      <c r="HP80" s="40"/>
      <c r="HQ80" s="40"/>
      <c r="HR80" s="40"/>
      <c r="HS80" s="40"/>
      <c r="HT80" s="40"/>
      <c r="HU80" s="40"/>
      <c r="HV80" s="40"/>
      <c r="HW80" s="40"/>
      <c r="HX80" s="40"/>
      <c r="HY80" s="40"/>
      <c r="HZ80" s="40"/>
      <c r="IA80" s="40"/>
      <c r="IB80" s="40"/>
      <c r="IC80" s="40"/>
      <c r="ID80" s="40"/>
      <c r="IE80" s="40"/>
      <c r="IF80" s="40"/>
      <c r="IG80" s="40"/>
      <c r="IH80" s="40"/>
      <c r="II80" s="40"/>
      <c r="IJ80" s="40"/>
      <c r="IK80" s="40"/>
      <c r="IL80" s="40"/>
      <c r="IM80" s="40"/>
      <c r="IN80" s="40"/>
      <c r="IO80" s="40"/>
      <c r="IP80" s="40"/>
      <c r="IQ80" s="40"/>
      <c r="IR80" s="40"/>
      <c r="IS80" s="40"/>
      <c r="IT80" s="40"/>
      <c r="IU80" s="40"/>
      <c r="IV80" s="40"/>
      <c r="IW80" s="40"/>
    </row>
    <row r="81" spans="1:257" s="64" customFormat="1" ht="165">
      <c r="A81" s="20"/>
      <c r="B81" s="20" t="s">
        <v>56</v>
      </c>
      <c r="C81" s="60" t="s">
        <v>26</v>
      </c>
      <c r="D81" s="22">
        <v>1.8</v>
      </c>
      <c r="E81" s="481"/>
      <c r="F81" s="63">
        <f>D81*E81</f>
        <v>0</v>
      </c>
    </row>
    <row r="82" spans="1:257" s="41" customFormat="1" ht="30.75" customHeight="1">
      <c r="A82" s="17" t="s">
        <v>57</v>
      </c>
      <c r="B82" s="17" t="s">
        <v>116</v>
      </c>
      <c r="C82" s="38"/>
      <c r="D82" s="33"/>
      <c r="E82" s="490"/>
      <c r="F82" s="33"/>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c r="CH82" s="40"/>
      <c r="CI82" s="40"/>
      <c r="CJ82" s="40"/>
      <c r="CK82" s="40"/>
      <c r="CL82" s="40"/>
      <c r="CM82" s="40"/>
      <c r="CN82" s="40"/>
      <c r="CO82" s="40"/>
      <c r="CP82" s="40"/>
      <c r="CQ82" s="40"/>
      <c r="CR82" s="40"/>
      <c r="CS82" s="40"/>
      <c r="CT82" s="40"/>
      <c r="CU82" s="40"/>
      <c r="CV82" s="40"/>
      <c r="CW82" s="40"/>
      <c r="CX82" s="40"/>
      <c r="CY82" s="40"/>
      <c r="CZ82" s="40"/>
      <c r="DA82" s="40"/>
      <c r="DB82" s="40"/>
      <c r="DC82" s="40"/>
      <c r="DD82" s="40"/>
      <c r="DE82" s="40"/>
      <c r="DF82" s="40"/>
      <c r="DG82" s="40"/>
      <c r="DH82" s="40"/>
      <c r="DI82" s="40"/>
      <c r="DJ82" s="40"/>
      <c r="DK82" s="40"/>
      <c r="DL82" s="40"/>
      <c r="DM82" s="40"/>
      <c r="DN82" s="40"/>
      <c r="DO82" s="40"/>
      <c r="DP82" s="40"/>
      <c r="DQ82" s="40"/>
      <c r="DR82" s="40"/>
      <c r="DS82" s="40"/>
      <c r="DT82" s="40"/>
      <c r="DU82" s="40"/>
      <c r="DV82" s="40"/>
      <c r="DW82" s="40"/>
      <c r="DX82" s="40"/>
      <c r="DY82" s="40"/>
      <c r="DZ82" s="40"/>
      <c r="EA82" s="40"/>
      <c r="EB82" s="40"/>
      <c r="EC82" s="40"/>
      <c r="ED82" s="40"/>
      <c r="EE82" s="40"/>
      <c r="EF82" s="40"/>
      <c r="EG82" s="40"/>
      <c r="EH82" s="40"/>
      <c r="EI82" s="40"/>
      <c r="EJ82" s="40"/>
      <c r="EK82" s="40"/>
      <c r="EL82" s="40"/>
      <c r="EM82" s="40"/>
      <c r="EN82" s="40"/>
      <c r="EO82" s="40"/>
      <c r="EP82" s="40"/>
      <c r="EQ82" s="40"/>
      <c r="ER82" s="40"/>
      <c r="ES82" s="40"/>
      <c r="ET82" s="40"/>
      <c r="EU82" s="40"/>
      <c r="EV82" s="40"/>
      <c r="EW82" s="40"/>
      <c r="EX82" s="40"/>
      <c r="EY82" s="40"/>
      <c r="EZ82" s="40"/>
      <c r="FA82" s="40"/>
      <c r="FB82" s="40"/>
      <c r="FC82" s="40"/>
      <c r="FD82" s="40"/>
      <c r="FE82" s="40"/>
      <c r="FF82" s="40"/>
      <c r="FG82" s="40"/>
      <c r="FH82" s="40"/>
      <c r="FI82" s="40"/>
      <c r="FJ82" s="40"/>
      <c r="FK82" s="40"/>
      <c r="FL82" s="40"/>
      <c r="FM82" s="40"/>
      <c r="FN82" s="40"/>
      <c r="FO82" s="40"/>
      <c r="FP82" s="40"/>
      <c r="FQ82" s="40"/>
      <c r="FR82" s="40"/>
      <c r="FS82" s="40"/>
      <c r="FT82" s="40"/>
      <c r="FU82" s="40"/>
      <c r="FV82" s="40"/>
      <c r="FW82" s="40"/>
      <c r="FX82" s="40"/>
      <c r="FY82" s="40"/>
      <c r="FZ82" s="40"/>
      <c r="GA82" s="40"/>
      <c r="GB82" s="40"/>
      <c r="GC82" s="40"/>
      <c r="GD82" s="40"/>
      <c r="GE82" s="40"/>
      <c r="GF82" s="40"/>
      <c r="GG82" s="40"/>
      <c r="GH82" s="40"/>
      <c r="GI82" s="40"/>
      <c r="GJ82" s="40"/>
      <c r="GK82" s="40"/>
      <c r="GL82" s="40"/>
      <c r="GM82" s="40"/>
      <c r="GN82" s="40"/>
      <c r="GO82" s="40"/>
      <c r="GP82" s="40"/>
      <c r="GQ82" s="40"/>
      <c r="GR82" s="40"/>
      <c r="GS82" s="40"/>
      <c r="GT82" s="40"/>
      <c r="GU82" s="40"/>
      <c r="GV82" s="40"/>
      <c r="GW82" s="40"/>
      <c r="GX82" s="40"/>
      <c r="GY82" s="40"/>
      <c r="GZ82" s="40"/>
      <c r="HA82" s="40"/>
      <c r="HB82" s="40"/>
      <c r="HC82" s="40"/>
      <c r="HD82" s="40"/>
      <c r="HE82" s="40"/>
      <c r="HF82" s="40"/>
      <c r="HG82" s="40"/>
      <c r="HH82" s="40"/>
      <c r="HI82" s="40"/>
      <c r="HJ82" s="40"/>
      <c r="HK82" s="40"/>
      <c r="HL82" s="40"/>
      <c r="HM82" s="40"/>
      <c r="HN82" s="40"/>
      <c r="HO82" s="40"/>
      <c r="HP82" s="40"/>
      <c r="HQ82" s="40"/>
      <c r="HR82" s="40"/>
      <c r="HS82" s="40"/>
      <c r="HT82" s="40"/>
      <c r="HU82" s="40"/>
      <c r="HV82" s="40"/>
      <c r="HW82" s="40"/>
      <c r="HX82" s="40"/>
      <c r="HY82" s="40"/>
      <c r="HZ82" s="40"/>
      <c r="IA82" s="40"/>
      <c r="IB82" s="40"/>
      <c r="IC82" s="40"/>
      <c r="ID82" s="40"/>
      <c r="IE82" s="40"/>
      <c r="IF82" s="40"/>
      <c r="IG82" s="40"/>
      <c r="IH82" s="40"/>
      <c r="II82" s="40"/>
      <c r="IJ82" s="40"/>
      <c r="IK82" s="40"/>
      <c r="IL82" s="40"/>
      <c r="IM82" s="40"/>
      <c r="IN82" s="40"/>
      <c r="IO82" s="40"/>
      <c r="IP82" s="40"/>
      <c r="IQ82" s="40"/>
      <c r="IR82" s="40"/>
      <c r="IS82" s="40"/>
      <c r="IT82" s="40"/>
      <c r="IU82" s="40"/>
      <c r="IV82" s="40"/>
      <c r="IW82" s="40"/>
    </row>
    <row r="83" spans="1:257" ht="75">
      <c r="A83" s="16"/>
      <c r="B83" s="20" t="s">
        <v>117</v>
      </c>
      <c r="C83" s="45" t="s">
        <v>19</v>
      </c>
      <c r="D83" s="22">
        <f>1*3.14*D69</f>
        <v>121.01560000000001</v>
      </c>
      <c r="E83" s="481"/>
      <c r="F83" s="22">
        <f>D83*E83</f>
        <v>0</v>
      </c>
    </row>
    <row r="84" spans="1:257" s="41" customFormat="1" ht="28.5">
      <c r="A84" s="17" t="s">
        <v>58</v>
      </c>
      <c r="B84" s="25" t="s">
        <v>59</v>
      </c>
      <c r="C84" s="38"/>
      <c r="D84" s="33"/>
      <c r="E84" s="490"/>
      <c r="F84" s="33"/>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c r="CH84" s="40"/>
      <c r="CI84" s="40"/>
      <c r="CJ84" s="40"/>
      <c r="CK84" s="40"/>
      <c r="CL84" s="40"/>
      <c r="CM84" s="40"/>
      <c r="CN84" s="40"/>
      <c r="CO84" s="40"/>
      <c r="CP84" s="40"/>
      <c r="CQ84" s="40"/>
      <c r="CR84" s="40"/>
      <c r="CS84" s="40"/>
      <c r="CT84" s="40"/>
      <c r="CU84" s="40"/>
      <c r="CV84" s="40"/>
      <c r="CW84" s="40"/>
      <c r="CX84" s="40"/>
      <c r="CY84" s="40"/>
      <c r="CZ84" s="40"/>
      <c r="DA84" s="40"/>
      <c r="DB84" s="40"/>
      <c r="DC84" s="40"/>
      <c r="DD84" s="40"/>
      <c r="DE84" s="40"/>
      <c r="DF84" s="40"/>
      <c r="DG84" s="40"/>
      <c r="DH84" s="40"/>
      <c r="DI84" s="40"/>
      <c r="DJ84" s="40"/>
      <c r="DK84" s="40"/>
      <c r="DL84" s="40"/>
      <c r="DM84" s="40"/>
      <c r="DN84" s="40"/>
      <c r="DO84" s="40"/>
      <c r="DP84" s="40"/>
      <c r="DQ84" s="40"/>
      <c r="DR84" s="40"/>
      <c r="DS84" s="40"/>
      <c r="DT84" s="40"/>
      <c r="DU84" s="40"/>
      <c r="DV84" s="40"/>
      <c r="DW84" s="40"/>
      <c r="DX84" s="40"/>
      <c r="DY84" s="40"/>
      <c r="DZ84" s="40"/>
      <c r="EA84" s="40"/>
      <c r="EB84" s="40"/>
      <c r="EC84" s="40"/>
      <c r="ED84" s="40"/>
      <c r="EE84" s="40"/>
      <c r="EF84" s="40"/>
      <c r="EG84" s="40"/>
      <c r="EH84" s="40"/>
      <c r="EI84" s="40"/>
      <c r="EJ84" s="40"/>
      <c r="EK84" s="40"/>
      <c r="EL84" s="40"/>
      <c r="EM84" s="40"/>
      <c r="EN84" s="40"/>
      <c r="EO84" s="40"/>
      <c r="EP84" s="40"/>
      <c r="EQ84" s="40"/>
      <c r="ER84" s="40"/>
      <c r="ES84" s="40"/>
      <c r="ET84" s="40"/>
      <c r="EU84" s="40"/>
      <c r="EV84" s="40"/>
      <c r="EW84" s="40"/>
      <c r="EX84" s="40"/>
      <c r="EY84" s="40"/>
      <c r="EZ84" s="40"/>
      <c r="FA84" s="40"/>
      <c r="FB84" s="40"/>
      <c r="FC84" s="40"/>
      <c r="FD84" s="40"/>
      <c r="FE84" s="40"/>
      <c r="FF84" s="40"/>
      <c r="FG84" s="40"/>
      <c r="FH84" s="40"/>
      <c r="FI84" s="40"/>
      <c r="FJ84" s="40"/>
      <c r="FK84" s="40"/>
      <c r="FL84" s="40"/>
      <c r="FM84" s="40"/>
      <c r="FN84" s="40"/>
      <c r="FO84" s="40"/>
      <c r="FP84" s="40"/>
      <c r="FQ84" s="40"/>
      <c r="FR84" s="40"/>
      <c r="FS84" s="40"/>
      <c r="FT84" s="40"/>
      <c r="FU84" s="40"/>
      <c r="FV84" s="40"/>
      <c r="FW84" s="40"/>
      <c r="FX84" s="40"/>
      <c r="FY84" s="40"/>
      <c r="FZ84" s="40"/>
      <c r="GA84" s="40"/>
      <c r="GB84" s="40"/>
      <c r="GC84" s="40"/>
      <c r="GD84" s="40"/>
      <c r="GE84" s="40"/>
      <c r="GF84" s="40"/>
      <c r="GG84" s="40"/>
      <c r="GH84" s="40"/>
      <c r="GI84" s="40"/>
      <c r="GJ84" s="40"/>
      <c r="GK84" s="40"/>
      <c r="GL84" s="40"/>
      <c r="GM84" s="40"/>
      <c r="GN84" s="40"/>
      <c r="GO84" s="40"/>
      <c r="GP84" s="40"/>
      <c r="GQ84" s="40"/>
      <c r="GR84" s="40"/>
      <c r="GS84" s="40"/>
      <c r="GT84" s="40"/>
      <c r="GU84" s="40"/>
      <c r="GV84" s="40"/>
      <c r="GW84" s="40"/>
      <c r="GX84" s="40"/>
      <c r="GY84" s="40"/>
      <c r="GZ84" s="40"/>
      <c r="HA84" s="40"/>
      <c r="HB84" s="40"/>
      <c r="HC84" s="40"/>
      <c r="HD84" s="40"/>
      <c r="HE84" s="40"/>
      <c r="HF84" s="40"/>
      <c r="HG84" s="40"/>
      <c r="HH84" s="40"/>
      <c r="HI84" s="40"/>
      <c r="HJ84" s="40"/>
      <c r="HK84" s="40"/>
      <c r="HL84" s="40"/>
      <c r="HM84" s="40"/>
      <c r="HN84" s="40"/>
      <c r="HO84" s="40"/>
      <c r="HP84" s="40"/>
      <c r="HQ84" s="40"/>
      <c r="HR84" s="40"/>
      <c r="HS84" s="40"/>
      <c r="HT84" s="40"/>
      <c r="HU84" s="40"/>
      <c r="HV84" s="40"/>
      <c r="HW84" s="40"/>
      <c r="HX84" s="40"/>
      <c r="HY84" s="40"/>
      <c r="HZ84" s="40"/>
      <c r="IA84" s="40"/>
      <c r="IB84" s="40"/>
      <c r="IC84" s="40"/>
      <c r="ID84" s="40"/>
      <c r="IE84" s="40"/>
      <c r="IF84" s="40"/>
      <c r="IG84" s="40"/>
      <c r="IH84" s="40"/>
      <c r="II84" s="40"/>
      <c r="IJ84" s="40"/>
      <c r="IK84" s="40"/>
      <c r="IL84" s="40"/>
      <c r="IM84" s="40"/>
      <c r="IN84" s="40"/>
      <c r="IO84" s="40"/>
      <c r="IP84" s="40"/>
      <c r="IQ84" s="40"/>
      <c r="IR84" s="40"/>
      <c r="IS84" s="40"/>
      <c r="IT84" s="40"/>
      <c r="IU84" s="40"/>
      <c r="IV84" s="40"/>
      <c r="IW84" s="40"/>
    </row>
    <row r="85" spans="1:257" ht="210">
      <c r="A85" s="16"/>
      <c r="B85" s="20" t="s">
        <v>60</v>
      </c>
      <c r="C85" s="60" t="s">
        <v>103</v>
      </c>
      <c r="D85" s="93">
        <v>25</v>
      </c>
      <c r="E85" s="481"/>
      <c r="F85" s="61">
        <f>D85*E85</f>
        <v>0</v>
      </c>
    </row>
    <row r="86" spans="1:257">
      <c r="A86" s="30"/>
      <c r="B86" s="30"/>
      <c r="C86" s="34"/>
      <c r="D86" s="65"/>
      <c r="E86" s="486"/>
      <c r="F86" s="35"/>
    </row>
    <row r="87" spans="1:257">
      <c r="A87" s="452" t="s">
        <v>118</v>
      </c>
      <c r="B87" s="453"/>
      <c r="C87" s="453"/>
      <c r="D87" s="453"/>
      <c r="E87" s="485"/>
      <c r="F87" s="125">
        <f>SUM(F68:F85)</f>
        <v>0</v>
      </c>
    </row>
    <row r="88" spans="1:257">
      <c r="A88" s="30"/>
      <c r="B88" s="30"/>
      <c r="C88" s="34"/>
      <c r="D88" s="35"/>
      <c r="E88" s="486"/>
      <c r="F88" s="36"/>
    </row>
    <row r="89" spans="1:257">
      <c r="A89" s="37" t="s">
        <v>61</v>
      </c>
      <c r="B89" s="37" t="s">
        <v>62</v>
      </c>
      <c r="C89" s="34"/>
      <c r="D89" s="35"/>
      <c r="E89" s="486"/>
      <c r="F89" s="35"/>
    </row>
    <row r="90" spans="1:257">
      <c r="A90" s="37"/>
      <c r="B90" s="37"/>
      <c r="C90" s="34"/>
      <c r="D90" s="35"/>
      <c r="E90" s="486"/>
      <c r="F90" s="35"/>
    </row>
    <row r="91" spans="1:257" s="41" customFormat="1">
      <c r="A91" s="17" t="s">
        <v>7</v>
      </c>
      <c r="B91" s="17" t="s">
        <v>63</v>
      </c>
      <c r="C91" s="38"/>
      <c r="D91" s="39"/>
      <c r="E91" s="487"/>
      <c r="F91" s="39"/>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c r="CH91" s="40"/>
      <c r="CI91" s="40"/>
      <c r="CJ91" s="40"/>
      <c r="CK91" s="40"/>
      <c r="CL91" s="40"/>
      <c r="CM91" s="40"/>
      <c r="CN91" s="40"/>
      <c r="CO91" s="40"/>
      <c r="CP91" s="40"/>
      <c r="CQ91" s="40"/>
      <c r="CR91" s="40"/>
      <c r="CS91" s="40"/>
      <c r="CT91" s="40"/>
      <c r="CU91" s="40"/>
      <c r="CV91" s="40"/>
      <c r="CW91" s="40"/>
      <c r="CX91" s="40"/>
      <c r="CY91" s="40"/>
      <c r="CZ91" s="40"/>
      <c r="DA91" s="40"/>
      <c r="DB91" s="40"/>
      <c r="DC91" s="40"/>
      <c r="DD91" s="40"/>
      <c r="DE91" s="40"/>
      <c r="DF91" s="40"/>
      <c r="DG91" s="40"/>
      <c r="DH91" s="40"/>
      <c r="DI91" s="40"/>
      <c r="DJ91" s="40"/>
      <c r="DK91" s="40"/>
      <c r="DL91" s="40"/>
      <c r="DM91" s="40"/>
      <c r="DN91" s="40"/>
      <c r="DO91" s="40"/>
      <c r="DP91" s="40"/>
      <c r="DQ91" s="40"/>
      <c r="DR91" s="40"/>
      <c r="DS91" s="40"/>
      <c r="DT91" s="40"/>
      <c r="DU91" s="40"/>
      <c r="DV91" s="40"/>
      <c r="DW91" s="40"/>
      <c r="DX91" s="40"/>
      <c r="DY91" s="40"/>
      <c r="DZ91" s="40"/>
      <c r="EA91" s="40"/>
      <c r="EB91" s="40"/>
      <c r="EC91" s="40"/>
      <c r="ED91" s="40"/>
      <c r="EE91" s="40"/>
      <c r="EF91" s="40"/>
      <c r="EG91" s="40"/>
      <c r="EH91" s="40"/>
      <c r="EI91" s="40"/>
      <c r="EJ91" s="40"/>
      <c r="EK91" s="40"/>
      <c r="EL91" s="40"/>
      <c r="EM91" s="40"/>
      <c r="EN91" s="40"/>
      <c r="EO91" s="40"/>
      <c r="EP91" s="40"/>
      <c r="EQ91" s="40"/>
      <c r="ER91" s="40"/>
      <c r="ES91" s="40"/>
      <c r="ET91" s="40"/>
      <c r="EU91" s="40"/>
      <c r="EV91" s="40"/>
      <c r="EW91" s="40"/>
      <c r="EX91" s="40"/>
      <c r="EY91" s="40"/>
      <c r="EZ91" s="40"/>
      <c r="FA91" s="40"/>
      <c r="FB91" s="40"/>
      <c r="FC91" s="40"/>
      <c r="FD91" s="40"/>
      <c r="FE91" s="40"/>
      <c r="FF91" s="40"/>
      <c r="FG91" s="40"/>
      <c r="FH91" s="40"/>
      <c r="FI91" s="40"/>
      <c r="FJ91" s="40"/>
      <c r="FK91" s="40"/>
      <c r="FL91" s="40"/>
      <c r="FM91" s="40"/>
      <c r="FN91" s="40"/>
      <c r="FO91" s="40"/>
      <c r="FP91" s="40"/>
      <c r="FQ91" s="40"/>
      <c r="FR91" s="40"/>
      <c r="FS91" s="40"/>
      <c r="FT91" s="40"/>
      <c r="FU91" s="40"/>
      <c r="FV91" s="40"/>
      <c r="FW91" s="40"/>
      <c r="FX91" s="40"/>
      <c r="FY91" s="40"/>
      <c r="FZ91" s="40"/>
      <c r="GA91" s="40"/>
      <c r="GB91" s="40"/>
      <c r="GC91" s="40"/>
      <c r="GD91" s="40"/>
      <c r="GE91" s="40"/>
      <c r="GF91" s="40"/>
      <c r="GG91" s="40"/>
      <c r="GH91" s="40"/>
      <c r="GI91" s="40"/>
      <c r="GJ91" s="40"/>
      <c r="GK91" s="40"/>
      <c r="GL91" s="40"/>
      <c r="GM91" s="40"/>
      <c r="GN91" s="40"/>
      <c r="GO91" s="40"/>
      <c r="GP91" s="40"/>
      <c r="GQ91" s="40"/>
      <c r="GR91" s="40"/>
      <c r="GS91" s="40"/>
      <c r="GT91" s="40"/>
      <c r="GU91" s="40"/>
      <c r="GV91" s="40"/>
      <c r="GW91" s="40"/>
      <c r="GX91" s="40"/>
      <c r="GY91" s="40"/>
      <c r="GZ91" s="40"/>
      <c r="HA91" s="40"/>
      <c r="HB91" s="40"/>
      <c r="HC91" s="40"/>
      <c r="HD91" s="40"/>
      <c r="HE91" s="40"/>
      <c r="HF91" s="40"/>
      <c r="HG91" s="40"/>
      <c r="HH91" s="40"/>
      <c r="HI91" s="40"/>
      <c r="HJ91" s="40"/>
      <c r="HK91" s="40"/>
      <c r="HL91" s="40"/>
      <c r="HM91" s="40"/>
      <c r="HN91" s="40"/>
      <c r="HO91" s="40"/>
      <c r="HP91" s="40"/>
      <c r="HQ91" s="40"/>
      <c r="HR91" s="40"/>
      <c r="HS91" s="40"/>
      <c r="HT91" s="40"/>
      <c r="HU91" s="40"/>
      <c r="HV91" s="40"/>
      <c r="HW91" s="40"/>
      <c r="HX91" s="40"/>
      <c r="HY91" s="40"/>
      <c r="HZ91" s="40"/>
      <c r="IA91" s="40"/>
      <c r="IB91" s="40"/>
      <c r="IC91" s="40"/>
      <c r="ID91" s="40"/>
      <c r="IE91" s="40"/>
      <c r="IF91" s="40"/>
      <c r="IG91" s="40"/>
      <c r="IH91" s="40"/>
      <c r="II91" s="40"/>
      <c r="IJ91" s="40"/>
      <c r="IK91" s="40"/>
      <c r="IL91" s="40"/>
      <c r="IM91" s="40"/>
      <c r="IN91" s="40"/>
      <c r="IO91" s="40"/>
      <c r="IP91" s="40"/>
      <c r="IQ91" s="40"/>
      <c r="IR91" s="40"/>
      <c r="IS91" s="40"/>
      <c r="IT91" s="40"/>
      <c r="IU91" s="40"/>
      <c r="IV91" s="40"/>
      <c r="IW91" s="40"/>
    </row>
    <row r="92" spans="1:257" ht="159" customHeight="1">
      <c r="A92" s="16"/>
      <c r="B92" s="20" t="s">
        <v>119</v>
      </c>
      <c r="C92" s="18"/>
      <c r="D92" s="19"/>
      <c r="E92" s="489"/>
      <c r="F92" s="19"/>
    </row>
    <row r="93" spans="1:257">
      <c r="A93" s="16"/>
      <c r="B93" s="21" t="s">
        <v>64</v>
      </c>
      <c r="C93" s="18" t="s">
        <v>102</v>
      </c>
      <c r="D93" s="22">
        <v>339.52</v>
      </c>
      <c r="E93" s="481"/>
      <c r="F93" s="22">
        <f t="shared" ref="F93:F98" si="0">D93*E93</f>
        <v>0</v>
      </c>
    </row>
    <row r="94" spans="1:257">
      <c r="A94" s="16"/>
      <c r="B94" s="21" t="s">
        <v>66</v>
      </c>
      <c r="C94" s="18" t="s">
        <v>102</v>
      </c>
      <c r="D94" s="22">
        <v>245.49</v>
      </c>
      <c r="E94" s="481"/>
      <c r="F94" s="22">
        <f t="shared" si="0"/>
        <v>0</v>
      </c>
    </row>
    <row r="95" spans="1:257">
      <c r="A95" s="16"/>
      <c r="B95" s="21" t="s">
        <v>67</v>
      </c>
      <c r="C95" s="18" t="s">
        <v>102</v>
      </c>
      <c r="D95" s="22">
        <v>124.61</v>
      </c>
      <c r="E95" s="481"/>
      <c r="F95" s="22">
        <f t="shared" si="0"/>
        <v>0</v>
      </c>
    </row>
    <row r="96" spans="1:257">
      <c r="A96" s="16"/>
      <c r="B96" s="24" t="s">
        <v>68</v>
      </c>
      <c r="C96" s="60" t="s">
        <v>103</v>
      </c>
      <c r="D96" s="93">
        <v>32</v>
      </c>
      <c r="E96" s="481"/>
      <c r="F96" s="22">
        <f t="shared" si="0"/>
        <v>0</v>
      </c>
    </row>
    <row r="97" spans="1:257">
      <c r="A97" s="16"/>
      <c r="B97" s="24" t="s">
        <v>69</v>
      </c>
      <c r="C97" s="60" t="s">
        <v>103</v>
      </c>
      <c r="D97" s="93">
        <v>18</v>
      </c>
      <c r="E97" s="481"/>
      <c r="F97" s="22">
        <f t="shared" si="0"/>
        <v>0</v>
      </c>
    </row>
    <row r="98" spans="1:257">
      <c r="A98" s="16"/>
      <c r="B98" s="24" t="s">
        <v>70</v>
      </c>
      <c r="C98" s="60" t="s">
        <v>103</v>
      </c>
      <c r="D98" s="216">
        <v>23</v>
      </c>
      <c r="E98" s="481"/>
      <c r="F98" s="22">
        <f t="shared" si="0"/>
        <v>0</v>
      </c>
    </row>
    <row r="99" spans="1:257" s="41" customFormat="1">
      <c r="A99" s="67" t="s">
        <v>13</v>
      </c>
      <c r="B99" s="68" t="s">
        <v>71</v>
      </c>
      <c r="C99" s="38"/>
      <c r="D99" s="69"/>
      <c r="E99" s="490"/>
      <c r="F99" s="33"/>
      <c r="G99" s="40"/>
      <c r="H99" s="40"/>
      <c r="I99" s="40"/>
      <c r="J99" s="40"/>
      <c r="K99" s="40"/>
      <c r="L99" s="40"/>
      <c r="M99" s="40"/>
      <c r="N99" s="40"/>
      <c r="O99" s="40"/>
      <c r="P99" s="40"/>
      <c r="Q99" s="40"/>
      <c r="R99" s="40"/>
      <c r="S99" s="40"/>
      <c r="T99" s="40"/>
      <c r="U99" s="40"/>
      <c r="V99" s="40"/>
      <c r="W99" s="40"/>
      <c r="X99" s="40"/>
      <c r="Y99" s="40"/>
      <c r="Z99" s="40"/>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0"/>
      <c r="CD99" s="40"/>
      <c r="CE99" s="40"/>
      <c r="CF99" s="40"/>
      <c r="CG99" s="40"/>
      <c r="CH99" s="40"/>
      <c r="CI99" s="40"/>
      <c r="CJ99" s="40"/>
      <c r="CK99" s="40"/>
      <c r="CL99" s="40"/>
      <c r="CM99" s="40"/>
      <c r="CN99" s="40"/>
      <c r="CO99" s="40"/>
      <c r="CP99" s="40"/>
      <c r="CQ99" s="40"/>
      <c r="CR99" s="40"/>
      <c r="CS99" s="40"/>
      <c r="CT99" s="40"/>
      <c r="CU99" s="40"/>
      <c r="CV99" s="40"/>
      <c r="CW99" s="40"/>
      <c r="CX99" s="40"/>
      <c r="CY99" s="40"/>
      <c r="CZ99" s="40"/>
      <c r="DA99" s="40"/>
      <c r="DB99" s="40"/>
      <c r="DC99" s="40"/>
      <c r="DD99" s="40"/>
      <c r="DE99" s="40"/>
      <c r="DF99" s="40"/>
      <c r="DG99" s="40"/>
      <c r="DH99" s="40"/>
      <c r="DI99" s="40"/>
      <c r="DJ99" s="40"/>
      <c r="DK99" s="40"/>
      <c r="DL99" s="40"/>
      <c r="DM99" s="40"/>
      <c r="DN99" s="40"/>
      <c r="DO99" s="40"/>
      <c r="DP99" s="40"/>
      <c r="DQ99" s="40"/>
      <c r="DR99" s="40"/>
      <c r="DS99" s="40"/>
      <c r="DT99" s="40"/>
      <c r="DU99" s="40"/>
      <c r="DV99" s="40"/>
      <c r="DW99" s="40"/>
      <c r="DX99" s="40"/>
      <c r="DY99" s="40"/>
      <c r="DZ99" s="40"/>
      <c r="EA99" s="40"/>
      <c r="EB99" s="40"/>
      <c r="EC99" s="40"/>
      <c r="ED99" s="40"/>
      <c r="EE99" s="40"/>
      <c r="EF99" s="40"/>
      <c r="EG99" s="40"/>
      <c r="EH99" s="40"/>
      <c r="EI99" s="40"/>
      <c r="EJ99" s="40"/>
      <c r="EK99" s="40"/>
      <c r="EL99" s="40"/>
      <c r="EM99" s="40"/>
      <c r="EN99" s="40"/>
      <c r="EO99" s="40"/>
      <c r="EP99" s="40"/>
      <c r="EQ99" s="40"/>
      <c r="ER99" s="40"/>
      <c r="ES99" s="40"/>
      <c r="ET99" s="40"/>
      <c r="EU99" s="40"/>
      <c r="EV99" s="40"/>
      <c r="EW99" s="40"/>
      <c r="EX99" s="40"/>
      <c r="EY99" s="40"/>
      <c r="EZ99" s="40"/>
      <c r="FA99" s="40"/>
      <c r="FB99" s="40"/>
      <c r="FC99" s="40"/>
      <c r="FD99" s="40"/>
      <c r="FE99" s="40"/>
      <c r="FF99" s="40"/>
      <c r="FG99" s="40"/>
      <c r="FH99" s="40"/>
      <c r="FI99" s="40"/>
      <c r="FJ99" s="40"/>
      <c r="FK99" s="40"/>
      <c r="FL99" s="40"/>
      <c r="FM99" s="40"/>
      <c r="FN99" s="40"/>
      <c r="FO99" s="40"/>
      <c r="FP99" s="40"/>
      <c r="FQ99" s="40"/>
      <c r="FR99" s="40"/>
      <c r="FS99" s="40"/>
      <c r="FT99" s="40"/>
      <c r="FU99" s="40"/>
      <c r="FV99" s="40"/>
      <c r="FW99" s="40"/>
      <c r="FX99" s="40"/>
      <c r="FY99" s="40"/>
      <c r="FZ99" s="40"/>
      <c r="GA99" s="40"/>
      <c r="GB99" s="40"/>
      <c r="GC99" s="40"/>
      <c r="GD99" s="40"/>
      <c r="GE99" s="40"/>
      <c r="GF99" s="40"/>
      <c r="GG99" s="40"/>
      <c r="GH99" s="40"/>
      <c r="GI99" s="40"/>
      <c r="GJ99" s="40"/>
      <c r="GK99" s="40"/>
      <c r="GL99" s="40"/>
      <c r="GM99" s="40"/>
      <c r="GN99" s="40"/>
      <c r="GO99" s="40"/>
      <c r="GP99" s="40"/>
      <c r="GQ99" s="40"/>
      <c r="GR99" s="40"/>
      <c r="GS99" s="40"/>
      <c r="GT99" s="40"/>
      <c r="GU99" s="40"/>
      <c r="GV99" s="40"/>
      <c r="GW99" s="40"/>
      <c r="GX99" s="40"/>
      <c r="GY99" s="40"/>
      <c r="GZ99" s="40"/>
      <c r="HA99" s="40"/>
      <c r="HB99" s="40"/>
      <c r="HC99" s="40"/>
      <c r="HD99" s="40"/>
      <c r="HE99" s="40"/>
      <c r="HF99" s="40"/>
      <c r="HG99" s="40"/>
      <c r="HH99" s="40"/>
      <c r="HI99" s="40"/>
      <c r="HJ99" s="40"/>
      <c r="HK99" s="40"/>
      <c r="HL99" s="40"/>
      <c r="HM99" s="40"/>
      <c r="HN99" s="40"/>
      <c r="HO99" s="40"/>
      <c r="HP99" s="40"/>
      <c r="HQ99" s="40"/>
      <c r="HR99" s="40"/>
      <c r="HS99" s="40"/>
      <c r="HT99" s="40"/>
      <c r="HU99" s="40"/>
      <c r="HV99" s="40"/>
      <c r="HW99" s="40"/>
      <c r="HX99" s="40"/>
      <c r="HY99" s="40"/>
      <c r="HZ99" s="40"/>
      <c r="IA99" s="40"/>
      <c r="IB99" s="40"/>
      <c r="IC99" s="40"/>
      <c r="ID99" s="40"/>
      <c r="IE99" s="40"/>
      <c r="IF99" s="40"/>
      <c r="IG99" s="40"/>
      <c r="IH99" s="40"/>
      <c r="II99" s="40"/>
      <c r="IJ99" s="40"/>
      <c r="IK99" s="40"/>
      <c r="IL99" s="40"/>
      <c r="IM99" s="40"/>
      <c r="IN99" s="40"/>
      <c r="IO99" s="40"/>
      <c r="IP99" s="40"/>
      <c r="IQ99" s="40"/>
      <c r="IR99" s="40"/>
      <c r="IS99" s="40"/>
      <c r="IT99" s="40"/>
      <c r="IU99" s="40"/>
      <c r="IV99" s="40"/>
      <c r="IW99" s="40"/>
    </row>
    <row r="100" spans="1:257" ht="122.25" customHeight="1">
      <c r="A100" s="16"/>
      <c r="B100" s="20" t="s">
        <v>72</v>
      </c>
      <c r="C100" s="18"/>
      <c r="D100" s="66"/>
      <c r="E100" s="481"/>
      <c r="F100" s="22"/>
    </row>
    <row r="101" spans="1:257">
      <c r="A101" s="16"/>
      <c r="B101" s="24" t="s">
        <v>73</v>
      </c>
      <c r="C101" s="60" t="s">
        <v>103</v>
      </c>
      <c r="D101" s="216">
        <v>1</v>
      </c>
      <c r="E101" s="481"/>
      <c r="F101" s="70">
        <f>D101*E101</f>
        <v>0</v>
      </c>
    </row>
    <row r="102" spans="1:257">
      <c r="A102" s="71"/>
      <c r="B102" s="72" t="s">
        <v>74</v>
      </c>
      <c r="C102" s="60" t="s">
        <v>103</v>
      </c>
      <c r="D102" s="217">
        <v>24</v>
      </c>
      <c r="E102" s="499"/>
      <c r="F102" s="70">
        <f>D102*E102</f>
        <v>0</v>
      </c>
    </row>
    <row r="103" spans="1:257">
      <c r="A103" s="71"/>
      <c r="B103" s="72" t="s">
        <v>75</v>
      </c>
      <c r="C103" s="60" t="s">
        <v>103</v>
      </c>
      <c r="D103" s="217">
        <v>48</v>
      </c>
      <c r="E103" s="499"/>
      <c r="F103" s="70">
        <f>D103*E103</f>
        <v>0</v>
      </c>
    </row>
    <row r="104" spans="1:257" s="41" customFormat="1">
      <c r="A104" s="67" t="s">
        <v>16</v>
      </c>
      <c r="B104" s="67" t="s">
        <v>76</v>
      </c>
      <c r="C104" s="73"/>
      <c r="D104" s="218"/>
      <c r="E104" s="500"/>
      <c r="F104" s="74" t="s">
        <v>9</v>
      </c>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c r="CH104" s="40"/>
      <c r="CI104" s="40"/>
      <c r="CJ104" s="40"/>
      <c r="CK104" s="40"/>
      <c r="CL104" s="40"/>
      <c r="CM104" s="40"/>
      <c r="CN104" s="40"/>
      <c r="CO104" s="40"/>
      <c r="CP104" s="40"/>
      <c r="CQ104" s="40"/>
      <c r="CR104" s="40"/>
      <c r="CS104" s="40"/>
      <c r="CT104" s="40"/>
      <c r="CU104" s="40"/>
      <c r="CV104" s="40"/>
      <c r="CW104" s="40"/>
      <c r="CX104" s="40"/>
      <c r="CY104" s="40"/>
      <c r="CZ104" s="40"/>
      <c r="DA104" s="40"/>
      <c r="DB104" s="40"/>
      <c r="DC104" s="40"/>
      <c r="DD104" s="40"/>
      <c r="DE104" s="40"/>
      <c r="DF104" s="40"/>
      <c r="DG104" s="40"/>
      <c r="DH104" s="40"/>
      <c r="DI104" s="40"/>
      <c r="DJ104" s="40"/>
      <c r="DK104" s="40"/>
      <c r="DL104" s="40"/>
      <c r="DM104" s="40"/>
      <c r="DN104" s="40"/>
      <c r="DO104" s="40"/>
      <c r="DP104" s="40"/>
      <c r="DQ104" s="40"/>
      <c r="DR104" s="40"/>
      <c r="DS104" s="40"/>
      <c r="DT104" s="40"/>
      <c r="DU104" s="40"/>
      <c r="DV104" s="40"/>
      <c r="DW104" s="40"/>
      <c r="DX104" s="40"/>
      <c r="DY104" s="40"/>
      <c r="DZ104" s="40"/>
      <c r="EA104" s="40"/>
      <c r="EB104" s="40"/>
      <c r="EC104" s="40"/>
      <c r="ED104" s="40"/>
      <c r="EE104" s="40"/>
      <c r="EF104" s="40"/>
      <c r="EG104" s="40"/>
      <c r="EH104" s="40"/>
      <c r="EI104" s="40"/>
      <c r="EJ104" s="40"/>
      <c r="EK104" s="40"/>
      <c r="EL104" s="40"/>
      <c r="EM104" s="40"/>
      <c r="EN104" s="40"/>
      <c r="EO104" s="40"/>
      <c r="EP104" s="40"/>
      <c r="EQ104" s="40"/>
      <c r="ER104" s="40"/>
      <c r="ES104" s="40"/>
      <c r="ET104" s="40"/>
      <c r="EU104" s="40"/>
      <c r="EV104" s="40"/>
      <c r="EW104" s="40"/>
      <c r="EX104" s="40"/>
      <c r="EY104" s="40"/>
      <c r="EZ104" s="40"/>
      <c r="FA104" s="40"/>
      <c r="FB104" s="40"/>
      <c r="FC104" s="40"/>
      <c r="FD104" s="40"/>
      <c r="FE104" s="40"/>
      <c r="FF104" s="40"/>
      <c r="FG104" s="40"/>
      <c r="FH104" s="40"/>
      <c r="FI104" s="40"/>
      <c r="FJ104" s="40"/>
      <c r="FK104" s="40"/>
      <c r="FL104" s="40"/>
      <c r="FM104" s="40"/>
      <c r="FN104" s="40"/>
      <c r="FO104" s="40"/>
      <c r="FP104" s="40"/>
      <c r="FQ104" s="40"/>
      <c r="FR104" s="40"/>
      <c r="FS104" s="40"/>
      <c r="FT104" s="40"/>
      <c r="FU104" s="40"/>
      <c r="FV104" s="40"/>
      <c r="FW104" s="40"/>
      <c r="FX104" s="40"/>
      <c r="FY104" s="40"/>
      <c r="FZ104" s="40"/>
      <c r="GA104" s="40"/>
      <c r="GB104" s="40"/>
      <c r="GC104" s="40"/>
      <c r="GD104" s="40"/>
      <c r="GE104" s="40"/>
      <c r="GF104" s="40"/>
      <c r="GG104" s="40"/>
      <c r="GH104" s="40"/>
      <c r="GI104" s="40"/>
      <c r="GJ104" s="40"/>
      <c r="GK104" s="40"/>
      <c r="GL104" s="40"/>
      <c r="GM104" s="40"/>
      <c r="GN104" s="40"/>
      <c r="GO104" s="40"/>
      <c r="GP104" s="40"/>
      <c r="GQ104" s="40"/>
      <c r="GR104" s="40"/>
      <c r="GS104" s="40"/>
      <c r="GT104" s="40"/>
      <c r="GU104" s="40"/>
      <c r="GV104" s="40"/>
      <c r="GW104" s="40"/>
      <c r="GX104" s="40"/>
      <c r="GY104" s="40"/>
      <c r="GZ104" s="40"/>
      <c r="HA104" s="40"/>
      <c r="HB104" s="40"/>
      <c r="HC104" s="40"/>
      <c r="HD104" s="40"/>
      <c r="HE104" s="40"/>
      <c r="HF104" s="40"/>
      <c r="HG104" s="40"/>
      <c r="HH104" s="40"/>
      <c r="HI104" s="40"/>
      <c r="HJ104" s="40"/>
      <c r="HK104" s="40"/>
      <c r="HL104" s="40"/>
      <c r="HM104" s="40"/>
      <c r="HN104" s="40"/>
      <c r="HO104" s="40"/>
      <c r="HP104" s="40"/>
      <c r="HQ104" s="40"/>
      <c r="HR104" s="40"/>
      <c r="HS104" s="40"/>
      <c r="HT104" s="40"/>
      <c r="HU104" s="40"/>
      <c r="HV104" s="40"/>
      <c r="HW104" s="40"/>
      <c r="HX104" s="40"/>
      <c r="HY104" s="40"/>
      <c r="HZ104" s="40"/>
      <c r="IA104" s="40"/>
      <c r="IB104" s="40"/>
      <c r="IC104" s="40"/>
      <c r="ID104" s="40"/>
      <c r="IE104" s="40"/>
      <c r="IF104" s="40"/>
      <c r="IG104" s="40"/>
      <c r="IH104" s="40"/>
      <c r="II104" s="40"/>
      <c r="IJ104" s="40"/>
      <c r="IK104" s="40"/>
      <c r="IL104" s="40"/>
      <c r="IM104" s="40"/>
      <c r="IN104" s="40"/>
      <c r="IO104" s="40"/>
      <c r="IP104" s="40"/>
      <c r="IQ104" s="40"/>
      <c r="IR104" s="40"/>
      <c r="IS104" s="40"/>
      <c r="IT104" s="40"/>
      <c r="IU104" s="40"/>
      <c r="IV104" s="40"/>
      <c r="IW104" s="40"/>
    </row>
    <row r="105" spans="1:257" ht="31.5" customHeight="1">
      <c r="A105" s="71"/>
      <c r="B105" s="75" t="s">
        <v>77</v>
      </c>
      <c r="C105" s="60" t="s">
        <v>103</v>
      </c>
      <c r="D105" s="219">
        <v>24</v>
      </c>
      <c r="E105" s="501"/>
      <c r="F105" s="70">
        <f>D105*E105</f>
        <v>0</v>
      </c>
    </row>
    <row r="106" spans="1:257" s="41" customFormat="1">
      <c r="A106" s="17" t="s">
        <v>34</v>
      </c>
      <c r="B106" s="17" t="s">
        <v>78</v>
      </c>
      <c r="C106" s="38"/>
      <c r="D106" s="39"/>
      <c r="E106" s="487"/>
      <c r="F106" s="33"/>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c r="CH106" s="40"/>
      <c r="CI106" s="40"/>
      <c r="CJ106" s="40"/>
      <c r="CK106" s="40"/>
      <c r="CL106" s="40"/>
      <c r="CM106" s="40"/>
      <c r="CN106" s="40"/>
      <c r="CO106" s="40"/>
      <c r="CP106" s="40"/>
      <c r="CQ106" s="40"/>
      <c r="CR106" s="40"/>
      <c r="CS106" s="40"/>
      <c r="CT106" s="40"/>
      <c r="CU106" s="40"/>
      <c r="CV106" s="40"/>
      <c r="CW106" s="40"/>
      <c r="CX106" s="40"/>
      <c r="CY106" s="40"/>
      <c r="CZ106" s="40"/>
      <c r="DA106" s="40"/>
      <c r="DB106" s="40"/>
      <c r="DC106" s="40"/>
      <c r="DD106" s="40"/>
      <c r="DE106" s="40"/>
      <c r="DF106" s="40"/>
      <c r="DG106" s="40"/>
      <c r="DH106" s="40"/>
      <c r="DI106" s="40"/>
      <c r="DJ106" s="40"/>
      <c r="DK106" s="40"/>
      <c r="DL106" s="40"/>
      <c r="DM106" s="40"/>
      <c r="DN106" s="40"/>
      <c r="DO106" s="40"/>
      <c r="DP106" s="40"/>
      <c r="DQ106" s="40"/>
      <c r="DR106" s="40"/>
      <c r="DS106" s="40"/>
      <c r="DT106" s="40"/>
      <c r="DU106" s="40"/>
      <c r="DV106" s="40"/>
      <c r="DW106" s="40"/>
      <c r="DX106" s="40"/>
      <c r="DY106" s="40"/>
      <c r="DZ106" s="40"/>
      <c r="EA106" s="40"/>
      <c r="EB106" s="40"/>
      <c r="EC106" s="40"/>
      <c r="ED106" s="40"/>
      <c r="EE106" s="40"/>
      <c r="EF106" s="40"/>
      <c r="EG106" s="40"/>
      <c r="EH106" s="40"/>
      <c r="EI106" s="40"/>
      <c r="EJ106" s="40"/>
      <c r="EK106" s="40"/>
      <c r="EL106" s="40"/>
      <c r="EM106" s="40"/>
      <c r="EN106" s="40"/>
      <c r="EO106" s="40"/>
      <c r="EP106" s="40"/>
      <c r="EQ106" s="40"/>
      <c r="ER106" s="40"/>
      <c r="ES106" s="40"/>
      <c r="ET106" s="40"/>
      <c r="EU106" s="40"/>
      <c r="EV106" s="40"/>
      <c r="EW106" s="40"/>
      <c r="EX106" s="40"/>
      <c r="EY106" s="40"/>
      <c r="EZ106" s="40"/>
      <c r="FA106" s="40"/>
      <c r="FB106" s="40"/>
      <c r="FC106" s="40"/>
      <c r="FD106" s="40"/>
      <c r="FE106" s="40"/>
      <c r="FF106" s="40"/>
      <c r="FG106" s="40"/>
      <c r="FH106" s="40"/>
      <c r="FI106" s="40"/>
      <c r="FJ106" s="40"/>
      <c r="FK106" s="40"/>
      <c r="FL106" s="40"/>
      <c r="FM106" s="40"/>
      <c r="FN106" s="40"/>
      <c r="FO106" s="40"/>
      <c r="FP106" s="40"/>
      <c r="FQ106" s="40"/>
      <c r="FR106" s="40"/>
      <c r="FS106" s="40"/>
      <c r="FT106" s="40"/>
      <c r="FU106" s="40"/>
      <c r="FV106" s="40"/>
      <c r="FW106" s="40"/>
      <c r="FX106" s="40"/>
      <c r="FY106" s="40"/>
      <c r="FZ106" s="40"/>
      <c r="GA106" s="40"/>
      <c r="GB106" s="40"/>
      <c r="GC106" s="40"/>
      <c r="GD106" s="40"/>
      <c r="GE106" s="40"/>
      <c r="GF106" s="40"/>
      <c r="GG106" s="40"/>
      <c r="GH106" s="40"/>
      <c r="GI106" s="40"/>
      <c r="GJ106" s="40"/>
      <c r="GK106" s="40"/>
      <c r="GL106" s="40"/>
      <c r="GM106" s="40"/>
      <c r="GN106" s="40"/>
      <c r="GO106" s="40"/>
      <c r="GP106" s="40"/>
      <c r="GQ106" s="40"/>
      <c r="GR106" s="40"/>
      <c r="GS106" s="40"/>
      <c r="GT106" s="40"/>
      <c r="GU106" s="40"/>
      <c r="GV106" s="40"/>
      <c r="GW106" s="40"/>
      <c r="GX106" s="40"/>
      <c r="GY106" s="40"/>
      <c r="GZ106" s="40"/>
      <c r="HA106" s="40"/>
      <c r="HB106" s="40"/>
      <c r="HC106" s="40"/>
      <c r="HD106" s="40"/>
      <c r="HE106" s="40"/>
      <c r="HF106" s="40"/>
      <c r="HG106" s="40"/>
      <c r="HH106" s="40"/>
      <c r="HI106" s="40"/>
      <c r="HJ106" s="40"/>
      <c r="HK106" s="40"/>
      <c r="HL106" s="40"/>
      <c r="HM106" s="40"/>
      <c r="HN106" s="40"/>
      <c r="HO106" s="40"/>
      <c r="HP106" s="40"/>
      <c r="HQ106" s="40"/>
      <c r="HR106" s="40"/>
      <c r="HS106" s="40"/>
      <c r="HT106" s="40"/>
      <c r="HU106" s="40"/>
      <c r="HV106" s="40"/>
      <c r="HW106" s="40"/>
      <c r="HX106" s="40"/>
      <c r="HY106" s="40"/>
      <c r="HZ106" s="40"/>
      <c r="IA106" s="40"/>
      <c r="IB106" s="40"/>
      <c r="IC106" s="40"/>
      <c r="ID106" s="40"/>
      <c r="IE106" s="40"/>
      <c r="IF106" s="40"/>
      <c r="IG106" s="40"/>
      <c r="IH106" s="40"/>
      <c r="II106" s="40"/>
      <c r="IJ106" s="40"/>
      <c r="IK106" s="40"/>
      <c r="IL106" s="40"/>
      <c r="IM106" s="40"/>
      <c r="IN106" s="40"/>
      <c r="IO106" s="40"/>
      <c r="IP106" s="40"/>
      <c r="IQ106" s="40"/>
      <c r="IR106" s="40"/>
      <c r="IS106" s="40"/>
      <c r="IT106" s="40"/>
      <c r="IU106" s="40"/>
      <c r="IV106" s="40"/>
      <c r="IW106" s="40"/>
    </row>
    <row r="107" spans="1:257" s="76" customFormat="1" ht="117" customHeight="1">
      <c r="A107" s="20"/>
      <c r="B107" s="20" t="s">
        <v>79</v>
      </c>
      <c r="C107" s="60" t="s">
        <v>103</v>
      </c>
      <c r="D107" s="221">
        <v>25</v>
      </c>
      <c r="E107" s="502"/>
      <c r="F107" s="19">
        <f>D107*E107</f>
        <v>0</v>
      </c>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c r="AE107" s="64"/>
      <c r="AF107" s="64"/>
      <c r="AG107" s="64"/>
      <c r="AH107" s="64"/>
      <c r="AI107" s="64"/>
      <c r="AJ107" s="64"/>
      <c r="AK107" s="64"/>
      <c r="AL107" s="64"/>
      <c r="AM107" s="64"/>
      <c r="AN107" s="64"/>
      <c r="AO107" s="64"/>
      <c r="AP107" s="64"/>
      <c r="AQ107" s="64"/>
      <c r="AR107" s="64"/>
      <c r="AS107" s="64"/>
      <c r="AT107" s="64"/>
      <c r="AU107" s="64"/>
      <c r="AV107" s="64"/>
      <c r="AW107" s="64"/>
      <c r="AX107" s="64"/>
      <c r="AY107" s="64"/>
      <c r="AZ107" s="64"/>
      <c r="BA107" s="64"/>
      <c r="BB107" s="64"/>
      <c r="BC107" s="64"/>
      <c r="BD107" s="64"/>
      <c r="BE107" s="64"/>
      <c r="BF107" s="64"/>
      <c r="BG107" s="64"/>
      <c r="BH107" s="64"/>
      <c r="BI107" s="64"/>
      <c r="BJ107" s="64"/>
      <c r="BK107" s="64"/>
      <c r="BL107" s="64"/>
      <c r="BM107" s="64"/>
      <c r="BN107" s="64"/>
      <c r="BO107" s="64"/>
      <c r="BP107" s="64"/>
      <c r="BQ107" s="64"/>
      <c r="BR107" s="64"/>
      <c r="BS107" s="64"/>
      <c r="BT107" s="64"/>
      <c r="BU107" s="64"/>
      <c r="BV107" s="64"/>
      <c r="BW107" s="64"/>
      <c r="BX107" s="64"/>
      <c r="BY107" s="64"/>
      <c r="BZ107" s="64"/>
      <c r="CA107" s="64"/>
      <c r="CB107" s="64"/>
      <c r="CC107" s="64"/>
      <c r="CD107" s="64"/>
      <c r="CE107" s="64"/>
      <c r="CF107" s="64"/>
      <c r="CG107" s="64"/>
      <c r="CH107" s="64"/>
      <c r="CI107" s="64"/>
      <c r="CJ107" s="64"/>
      <c r="CK107" s="64"/>
      <c r="CL107" s="64"/>
      <c r="CM107" s="64"/>
      <c r="CN107" s="64"/>
      <c r="CO107" s="64"/>
      <c r="CP107" s="64"/>
      <c r="CQ107" s="64"/>
      <c r="CR107" s="64"/>
      <c r="CS107" s="64"/>
      <c r="CT107" s="64"/>
      <c r="CU107" s="64"/>
      <c r="CV107" s="64"/>
      <c r="CW107" s="64"/>
      <c r="CX107" s="64"/>
      <c r="CY107" s="64"/>
      <c r="CZ107" s="64"/>
      <c r="DA107" s="64"/>
      <c r="DB107" s="64"/>
      <c r="DC107" s="64"/>
      <c r="DD107" s="64"/>
      <c r="DE107" s="64"/>
      <c r="DF107" s="64"/>
      <c r="DG107" s="64"/>
      <c r="DH107" s="64"/>
      <c r="DI107" s="64"/>
      <c r="DJ107" s="64"/>
      <c r="DK107" s="64"/>
      <c r="DL107" s="64"/>
      <c r="DM107" s="64"/>
      <c r="DN107" s="64"/>
      <c r="DO107" s="64"/>
      <c r="DP107" s="64"/>
      <c r="DQ107" s="64"/>
      <c r="DR107" s="64"/>
      <c r="DS107" s="64"/>
      <c r="DT107" s="64"/>
      <c r="DU107" s="64"/>
      <c r="DV107" s="64"/>
      <c r="DW107" s="64"/>
      <c r="DX107" s="64"/>
      <c r="DY107" s="64"/>
      <c r="DZ107" s="64"/>
      <c r="EA107" s="64"/>
      <c r="EB107" s="64"/>
      <c r="EC107" s="64"/>
      <c r="ED107" s="64"/>
      <c r="EE107" s="64"/>
      <c r="EF107" s="64"/>
      <c r="EG107" s="64"/>
      <c r="EH107" s="64"/>
      <c r="EI107" s="64"/>
      <c r="EJ107" s="64"/>
      <c r="EK107" s="64"/>
      <c r="EL107" s="64"/>
      <c r="EM107" s="64"/>
      <c r="EN107" s="64"/>
      <c r="EO107" s="64"/>
      <c r="EP107" s="64"/>
      <c r="EQ107" s="64"/>
      <c r="ER107" s="64"/>
      <c r="ES107" s="64"/>
      <c r="ET107" s="64"/>
      <c r="EU107" s="64"/>
      <c r="EV107" s="64"/>
      <c r="EW107" s="64"/>
      <c r="EX107" s="64"/>
      <c r="EY107" s="64"/>
      <c r="EZ107" s="64"/>
      <c r="FA107" s="64"/>
      <c r="FB107" s="64"/>
      <c r="FC107" s="64"/>
      <c r="FD107" s="64"/>
      <c r="FE107" s="64"/>
      <c r="FF107" s="64"/>
      <c r="FG107" s="64"/>
      <c r="FH107" s="64"/>
      <c r="FI107" s="64"/>
      <c r="FJ107" s="64"/>
      <c r="FK107" s="64"/>
      <c r="FL107" s="64"/>
      <c r="FM107" s="64"/>
      <c r="FN107" s="64"/>
      <c r="FO107" s="64"/>
      <c r="FP107" s="64"/>
      <c r="FQ107" s="64"/>
      <c r="FR107" s="64"/>
      <c r="FS107" s="64"/>
      <c r="FT107" s="64"/>
      <c r="FU107" s="64"/>
      <c r="FV107" s="64"/>
      <c r="FW107" s="64"/>
      <c r="FX107" s="64"/>
      <c r="FY107" s="64"/>
      <c r="FZ107" s="64"/>
      <c r="GA107" s="64"/>
      <c r="GB107" s="64"/>
      <c r="GC107" s="64"/>
      <c r="GD107" s="64"/>
      <c r="GE107" s="64"/>
      <c r="GF107" s="64"/>
      <c r="GG107" s="64"/>
      <c r="GH107" s="64"/>
      <c r="GI107" s="64"/>
      <c r="GJ107" s="64"/>
      <c r="GK107" s="64"/>
      <c r="GL107" s="64"/>
      <c r="GM107" s="64"/>
      <c r="GN107" s="64"/>
      <c r="GO107" s="64"/>
      <c r="GP107" s="64"/>
      <c r="GQ107" s="64"/>
      <c r="GR107" s="64"/>
      <c r="GS107" s="64"/>
      <c r="GT107" s="64"/>
      <c r="GU107" s="64"/>
      <c r="GV107" s="64"/>
      <c r="GW107" s="64"/>
      <c r="GX107" s="64"/>
      <c r="GY107" s="64"/>
      <c r="GZ107" s="64"/>
      <c r="HA107" s="64"/>
      <c r="HB107" s="64"/>
      <c r="HC107" s="64"/>
      <c r="HD107" s="64"/>
      <c r="HE107" s="64"/>
      <c r="HF107" s="64"/>
      <c r="HG107" s="64"/>
      <c r="HH107" s="64"/>
      <c r="HI107" s="64"/>
      <c r="HJ107" s="64"/>
      <c r="HK107" s="64"/>
      <c r="HL107" s="64"/>
      <c r="HM107" s="64"/>
      <c r="HN107" s="64"/>
      <c r="HO107" s="64"/>
      <c r="HP107" s="64"/>
      <c r="HQ107" s="64"/>
      <c r="HR107" s="64"/>
      <c r="HS107" s="64"/>
      <c r="HT107" s="64"/>
      <c r="HU107" s="64"/>
      <c r="HV107" s="64"/>
      <c r="HW107" s="64"/>
      <c r="HX107" s="64"/>
      <c r="HY107" s="64"/>
      <c r="HZ107" s="64"/>
      <c r="IA107" s="64"/>
      <c r="IB107" s="64"/>
      <c r="IC107" s="64"/>
      <c r="ID107" s="64"/>
      <c r="IE107" s="64"/>
      <c r="IF107" s="64"/>
      <c r="IG107" s="64"/>
      <c r="IH107" s="64"/>
      <c r="II107" s="64"/>
      <c r="IJ107" s="64"/>
      <c r="IK107" s="64"/>
      <c r="IL107" s="64"/>
      <c r="IM107" s="64"/>
      <c r="IN107" s="64"/>
      <c r="IO107" s="64"/>
      <c r="IP107" s="64"/>
      <c r="IQ107" s="64"/>
      <c r="IR107" s="64"/>
      <c r="IS107" s="64"/>
      <c r="IT107" s="64"/>
      <c r="IU107" s="64"/>
      <c r="IV107" s="64"/>
      <c r="IW107" s="64"/>
    </row>
    <row r="108" spans="1:257" s="41" customFormat="1">
      <c r="A108" s="17" t="s">
        <v>35</v>
      </c>
      <c r="B108" s="17" t="s">
        <v>80</v>
      </c>
      <c r="C108" s="38"/>
      <c r="D108" s="220"/>
      <c r="E108" s="487"/>
      <c r="F108" s="39"/>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0"/>
      <c r="CD108" s="40"/>
      <c r="CE108" s="40"/>
      <c r="CF108" s="40"/>
      <c r="CG108" s="40"/>
      <c r="CH108" s="40"/>
      <c r="CI108" s="40"/>
      <c r="CJ108" s="40"/>
      <c r="CK108" s="40"/>
      <c r="CL108" s="40"/>
      <c r="CM108" s="40"/>
      <c r="CN108" s="40"/>
      <c r="CO108" s="40"/>
      <c r="CP108" s="40"/>
      <c r="CQ108" s="40"/>
      <c r="CR108" s="40"/>
      <c r="CS108" s="40"/>
      <c r="CT108" s="40"/>
      <c r="CU108" s="40"/>
      <c r="CV108" s="40"/>
      <c r="CW108" s="40"/>
      <c r="CX108" s="40"/>
      <c r="CY108" s="40"/>
      <c r="CZ108" s="40"/>
      <c r="DA108" s="40"/>
      <c r="DB108" s="40"/>
      <c r="DC108" s="40"/>
      <c r="DD108" s="40"/>
      <c r="DE108" s="40"/>
      <c r="DF108" s="40"/>
      <c r="DG108" s="40"/>
      <c r="DH108" s="40"/>
      <c r="DI108" s="40"/>
      <c r="DJ108" s="40"/>
      <c r="DK108" s="40"/>
      <c r="DL108" s="40"/>
      <c r="DM108" s="40"/>
      <c r="DN108" s="40"/>
      <c r="DO108" s="40"/>
      <c r="DP108" s="40"/>
      <c r="DQ108" s="40"/>
      <c r="DR108" s="40"/>
      <c r="DS108" s="40"/>
      <c r="DT108" s="40"/>
      <c r="DU108" s="40"/>
      <c r="DV108" s="40"/>
      <c r="DW108" s="40"/>
      <c r="DX108" s="40"/>
      <c r="DY108" s="40"/>
      <c r="DZ108" s="40"/>
      <c r="EA108" s="40"/>
      <c r="EB108" s="40"/>
      <c r="EC108" s="40"/>
      <c r="ED108" s="40"/>
      <c r="EE108" s="40"/>
      <c r="EF108" s="40"/>
      <c r="EG108" s="40"/>
      <c r="EH108" s="40"/>
      <c r="EI108" s="40"/>
      <c r="EJ108" s="40"/>
      <c r="EK108" s="40"/>
      <c r="EL108" s="40"/>
      <c r="EM108" s="40"/>
      <c r="EN108" s="40"/>
      <c r="EO108" s="40"/>
      <c r="EP108" s="40"/>
      <c r="EQ108" s="40"/>
      <c r="ER108" s="40"/>
      <c r="ES108" s="40"/>
      <c r="ET108" s="40"/>
      <c r="EU108" s="40"/>
      <c r="EV108" s="40"/>
      <c r="EW108" s="40"/>
      <c r="EX108" s="40"/>
      <c r="EY108" s="40"/>
      <c r="EZ108" s="40"/>
      <c r="FA108" s="40"/>
      <c r="FB108" s="40"/>
      <c r="FC108" s="40"/>
      <c r="FD108" s="40"/>
      <c r="FE108" s="40"/>
      <c r="FF108" s="40"/>
      <c r="FG108" s="40"/>
      <c r="FH108" s="40"/>
      <c r="FI108" s="40"/>
      <c r="FJ108" s="40"/>
      <c r="FK108" s="40"/>
      <c r="FL108" s="40"/>
      <c r="FM108" s="40"/>
      <c r="FN108" s="40"/>
      <c r="FO108" s="40"/>
      <c r="FP108" s="40"/>
      <c r="FQ108" s="40"/>
      <c r="FR108" s="40"/>
      <c r="FS108" s="40"/>
      <c r="FT108" s="40"/>
      <c r="FU108" s="40"/>
      <c r="FV108" s="40"/>
      <c r="FW108" s="40"/>
      <c r="FX108" s="40"/>
      <c r="FY108" s="40"/>
      <c r="FZ108" s="40"/>
      <c r="GA108" s="40"/>
      <c r="GB108" s="40"/>
      <c r="GC108" s="40"/>
      <c r="GD108" s="40"/>
      <c r="GE108" s="40"/>
      <c r="GF108" s="40"/>
      <c r="GG108" s="40"/>
      <c r="GH108" s="40"/>
      <c r="GI108" s="40"/>
      <c r="GJ108" s="40"/>
      <c r="GK108" s="40"/>
      <c r="GL108" s="40"/>
      <c r="GM108" s="40"/>
      <c r="GN108" s="40"/>
      <c r="GO108" s="40"/>
      <c r="GP108" s="40"/>
      <c r="GQ108" s="40"/>
      <c r="GR108" s="40"/>
      <c r="GS108" s="40"/>
      <c r="GT108" s="40"/>
      <c r="GU108" s="40"/>
      <c r="GV108" s="40"/>
      <c r="GW108" s="40"/>
      <c r="GX108" s="40"/>
      <c r="GY108" s="40"/>
      <c r="GZ108" s="40"/>
      <c r="HA108" s="40"/>
      <c r="HB108" s="40"/>
      <c r="HC108" s="40"/>
      <c r="HD108" s="40"/>
      <c r="HE108" s="40"/>
      <c r="HF108" s="40"/>
      <c r="HG108" s="40"/>
      <c r="HH108" s="40"/>
      <c r="HI108" s="40"/>
      <c r="HJ108" s="40"/>
      <c r="HK108" s="40"/>
      <c r="HL108" s="40"/>
      <c r="HM108" s="40"/>
      <c r="HN108" s="40"/>
      <c r="HO108" s="40"/>
      <c r="HP108" s="40"/>
      <c r="HQ108" s="40"/>
      <c r="HR108" s="40"/>
      <c r="HS108" s="40"/>
      <c r="HT108" s="40"/>
      <c r="HU108" s="40"/>
      <c r="HV108" s="40"/>
      <c r="HW108" s="40"/>
      <c r="HX108" s="40"/>
      <c r="HY108" s="40"/>
      <c r="HZ108" s="40"/>
      <c r="IA108" s="40"/>
      <c r="IB108" s="40"/>
      <c r="IC108" s="40"/>
      <c r="ID108" s="40"/>
      <c r="IE108" s="40"/>
      <c r="IF108" s="40"/>
      <c r="IG108" s="40"/>
      <c r="IH108" s="40"/>
      <c r="II108" s="40"/>
      <c r="IJ108" s="40"/>
      <c r="IK108" s="40"/>
      <c r="IL108" s="40"/>
      <c r="IM108" s="40"/>
      <c r="IN108" s="40"/>
      <c r="IO108" s="40"/>
      <c r="IP108" s="40"/>
      <c r="IQ108" s="40"/>
      <c r="IR108" s="40"/>
      <c r="IS108" s="40"/>
      <c r="IT108" s="40"/>
      <c r="IU108" s="40"/>
      <c r="IV108" s="40"/>
      <c r="IW108" s="40"/>
    </row>
    <row r="109" spans="1:257" ht="105">
      <c r="A109" s="16"/>
      <c r="B109" s="20" t="s">
        <v>81</v>
      </c>
      <c r="C109" s="60" t="s">
        <v>103</v>
      </c>
      <c r="D109" s="221">
        <v>129</v>
      </c>
      <c r="E109" s="481"/>
      <c r="F109" s="22">
        <f>D109*E109</f>
        <v>0</v>
      </c>
    </row>
    <row r="110" spans="1:257">
      <c r="A110" s="30"/>
      <c r="B110" s="30"/>
      <c r="C110" s="34"/>
      <c r="D110" s="78"/>
      <c r="E110" s="486"/>
      <c r="F110" s="35"/>
    </row>
    <row r="111" spans="1:257">
      <c r="A111" s="452" t="s">
        <v>120</v>
      </c>
      <c r="B111" s="453"/>
      <c r="C111" s="453"/>
      <c r="D111" s="453"/>
      <c r="E111" s="485"/>
      <c r="F111" s="125">
        <f>SUM(F92:F109)</f>
        <v>0</v>
      </c>
    </row>
    <row r="112" spans="1:257">
      <c r="A112" s="55"/>
      <c r="B112" s="55"/>
      <c r="C112" s="34"/>
      <c r="D112" s="35"/>
      <c r="E112" s="486"/>
      <c r="F112" s="36"/>
    </row>
    <row r="113" spans="1:257">
      <c r="A113" s="37" t="s">
        <v>82</v>
      </c>
      <c r="B113" s="37" t="s">
        <v>83</v>
      </c>
      <c r="C113" s="34"/>
      <c r="D113" s="35"/>
      <c r="E113" s="486"/>
      <c r="F113" s="35"/>
    </row>
    <row r="114" spans="1:257">
      <c r="A114" s="37"/>
      <c r="B114" s="37"/>
      <c r="C114" s="34"/>
      <c r="D114" s="35"/>
      <c r="E114" s="486"/>
      <c r="F114" s="35"/>
    </row>
    <row r="115" spans="1:257" s="41" customFormat="1" ht="42.75">
      <c r="A115" s="17" t="s">
        <v>7</v>
      </c>
      <c r="B115" s="17" t="s">
        <v>84</v>
      </c>
      <c r="C115" s="38"/>
      <c r="D115" s="39"/>
      <c r="E115" s="487"/>
      <c r="F115" s="39"/>
      <c r="G115" s="40"/>
      <c r="H115" s="40"/>
      <c r="I115" s="40"/>
      <c r="J115" s="40"/>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c r="CH115" s="40"/>
      <c r="CI115" s="40"/>
      <c r="CJ115" s="40"/>
      <c r="CK115" s="40"/>
      <c r="CL115" s="40"/>
      <c r="CM115" s="40"/>
      <c r="CN115" s="40"/>
      <c r="CO115" s="40"/>
      <c r="CP115" s="40"/>
      <c r="CQ115" s="40"/>
      <c r="CR115" s="40"/>
      <c r="CS115" s="40"/>
      <c r="CT115" s="40"/>
      <c r="CU115" s="40"/>
      <c r="CV115" s="40"/>
      <c r="CW115" s="40"/>
      <c r="CX115" s="40"/>
      <c r="CY115" s="40"/>
      <c r="CZ115" s="40"/>
      <c r="DA115" s="40"/>
      <c r="DB115" s="40"/>
      <c r="DC115" s="40"/>
      <c r="DD115" s="40"/>
      <c r="DE115" s="40"/>
      <c r="DF115" s="40"/>
      <c r="DG115" s="40"/>
      <c r="DH115" s="40"/>
      <c r="DI115" s="40"/>
      <c r="DJ115" s="40"/>
      <c r="DK115" s="40"/>
      <c r="DL115" s="40"/>
      <c r="DM115" s="40"/>
      <c r="DN115" s="40"/>
      <c r="DO115" s="40"/>
      <c r="DP115" s="40"/>
      <c r="DQ115" s="40"/>
      <c r="DR115" s="40"/>
      <c r="DS115" s="40"/>
      <c r="DT115" s="40"/>
      <c r="DU115" s="40"/>
      <c r="DV115" s="40"/>
      <c r="DW115" s="40"/>
      <c r="DX115" s="40"/>
      <c r="DY115" s="40"/>
      <c r="DZ115" s="40"/>
      <c r="EA115" s="40"/>
      <c r="EB115" s="40"/>
      <c r="EC115" s="40"/>
      <c r="ED115" s="40"/>
      <c r="EE115" s="40"/>
      <c r="EF115" s="40"/>
      <c r="EG115" s="40"/>
      <c r="EH115" s="40"/>
      <c r="EI115" s="40"/>
      <c r="EJ115" s="40"/>
      <c r="EK115" s="40"/>
      <c r="EL115" s="40"/>
      <c r="EM115" s="40"/>
      <c r="EN115" s="40"/>
      <c r="EO115" s="40"/>
      <c r="EP115" s="40"/>
      <c r="EQ115" s="40"/>
      <c r="ER115" s="40"/>
      <c r="ES115" s="40"/>
      <c r="ET115" s="40"/>
      <c r="EU115" s="40"/>
      <c r="EV115" s="40"/>
      <c r="EW115" s="40"/>
      <c r="EX115" s="40"/>
      <c r="EY115" s="40"/>
      <c r="EZ115" s="40"/>
      <c r="FA115" s="40"/>
      <c r="FB115" s="40"/>
      <c r="FC115" s="40"/>
      <c r="FD115" s="40"/>
      <c r="FE115" s="40"/>
      <c r="FF115" s="40"/>
      <c r="FG115" s="40"/>
      <c r="FH115" s="40"/>
      <c r="FI115" s="40"/>
      <c r="FJ115" s="40"/>
      <c r="FK115" s="40"/>
      <c r="FL115" s="40"/>
      <c r="FM115" s="40"/>
      <c r="FN115" s="40"/>
      <c r="FO115" s="40"/>
      <c r="FP115" s="40"/>
      <c r="FQ115" s="40"/>
      <c r="FR115" s="40"/>
      <c r="FS115" s="40"/>
      <c r="FT115" s="40"/>
      <c r="FU115" s="40"/>
      <c r="FV115" s="40"/>
      <c r="FW115" s="40"/>
      <c r="FX115" s="40"/>
      <c r="FY115" s="40"/>
      <c r="FZ115" s="40"/>
      <c r="GA115" s="40"/>
      <c r="GB115" s="40"/>
      <c r="GC115" s="40"/>
      <c r="GD115" s="40"/>
      <c r="GE115" s="40"/>
      <c r="GF115" s="40"/>
      <c r="GG115" s="40"/>
      <c r="GH115" s="40"/>
      <c r="GI115" s="40"/>
      <c r="GJ115" s="40"/>
      <c r="GK115" s="40"/>
      <c r="GL115" s="40"/>
      <c r="GM115" s="40"/>
      <c r="GN115" s="40"/>
      <c r="GO115" s="40"/>
      <c r="GP115" s="40"/>
      <c r="GQ115" s="40"/>
      <c r="GR115" s="40"/>
      <c r="GS115" s="40"/>
      <c r="GT115" s="40"/>
      <c r="GU115" s="40"/>
      <c r="GV115" s="40"/>
      <c r="GW115" s="40"/>
      <c r="GX115" s="40"/>
      <c r="GY115" s="40"/>
      <c r="GZ115" s="40"/>
      <c r="HA115" s="40"/>
      <c r="HB115" s="40"/>
      <c r="HC115" s="40"/>
      <c r="HD115" s="40"/>
      <c r="HE115" s="40"/>
      <c r="HF115" s="40"/>
      <c r="HG115" s="40"/>
      <c r="HH115" s="40"/>
      <c r="HI115" s="40"/>
      <c r="HJ115" s="40"/>
      <c r="HK115" s="40"/>
      <c r="HL115" s="40"/>
      <c r="HM115" s="40"/>
      <c r="HN115" s="40"/>
      <c r="HO115" s="40"/>
      <c r="HP115" s="40"/>
      <c r="HQ115" s="40"/>
      <c r="HR115" s="40"/>
      <c r="HS115" s="40"/>
      <c r="HT115" s="40"/>
      <c r="HU115" s="40"/>
      <c r="HV115" s="40"/>
      <c r="HW115" s="40"/>
      <c r="HX115" s="40"/>
      <c r="HY115" s="40"/>
      <c r="HZ115" s="40"/>
      <c r="IA115" s="40"/>
      <c r="IB115" s="40"/>
      <c r="IC115" s="40"/>
      <c r="ID115" s="40"/>
      <c r="IE115" s="40"/>
      <c r="IF115" s="40"/>
      <c r="IG115" s="40"/>
      <c r="IH115" s="40"/>
      <c r="II115" s="40"/>
      <c r="IJ115" s="40"/>
      <c r="IK115" s="40"/>
      <c r="IL115" s="40"/>
      <c r="IM115" s="40"/>
      <c r="IN115" s="40"/>
      <c r="IO115" s="40"/>
      <c r="IP115" s="40"/>
      <c r="IQ115" s="40"/>
      <c r="IR115" s="40"/>
      <c r="IS115" s="40"/>
      <c r="IT115" s="40"/>
      <c r="IU115" s="40"/>
      <c r="IV115" s="40"/>
      <c r="IW115" s="40"/>
    </row>
    <row r="116" spans="1:257" ht="125.25" customHeight="1">
      <c r="A116" s="17"/>
      <c r="B116" s="20" t="s">
        <v>85</v>
      </c>
      <c r="C116" s="60" t="s">
        <v>103</v>
      </c>
      <c r="D116" s="93">
        <v>1</v>
      </c>
      <c r="E116" s="481"/>
      <c r="F116" s="61">
        <f>D116*E116</f>
        <v>0</v>
      </c>
    </row>
    <row r="117" spans="1:257" s="80" customFormat="1">
      <c r="A117" s="17" t="s">
        <v>13</v>
      </c>
      <c r="B117" s="25" t="s">
        <v>86</v>
      </c>
      <c r="C117" s="38"/>
      <c r="D117" s="39"/>
      <c r="E117" s="487"/>
      <c r="F117" s="39"/>
      <c r="G117" s="79"/>
      <c r="H117" s="79"/>
      <c r="I117" s="79"/>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c r="AP117" s="79"/>
      <c r="AQ117" s="79"/>
      <c r="AR117" s="79"/>
      <c r="AS117" s="79"/>
      <c r="AT117" s="79"/>
      <c r="AU117" s="79"/>
      <c r="AV117" s="79"/>
      <c r="AW117" s="79"/>
      <c r="AX117" s="79"/>
      <c r="AY117" s="79"/>
      <c r="AZ117" s="79"/>
      <c r="BA117" s="79"/>
      <c r="BB117" s="79"/>
      <c r="BC117" s="79"/>
      <c r="BD117" s="79"/>
      <c r="BE117" s="79"/>
      <c r="BF117" s="79"/>
      <c r="BG117" s="79"/>
      <c r="BH117" s="79"/>
      <c r="BI117" s="79"/>
      <c r="BJ117" s="79"/>
      <c r="BK117" s="79"/>
      <c r="BL117" s="79"/>
      <c r="BM117" s="79"/>
      <c r="BN117" s="79"/>
      <c r="BO117" s="79"/>
      <c r="BP117" s="79"/>
      <c r="BQ117" s="79"/>
      <c r="BR117" s="79"/>
      <c r="BS117" s="79"/>
      <c r="BT117" s="79"/>
      <c r="BU117" s="79"/>
      <c r="BV117" s="79"/>
      <c r="BW117" s="79"/>
      <c r="BX117" s="79"/>
      <c r="BY117" s="79"/>
      <c r="BZ117" s="79"/>
      <c r="CA117" s="79"/>
      <c r="CB117" s="79"/>
      <c r="CC117" s="79"/>
      <c r="CD117" s="79"/>
      <c r="CE117" s="79"/>
      <c r="CF117" s="79"/>
      <c r="CG117" s="79"/>
      <c r="CH117" s="79"/>
      <c r="CI117" s="79"/>
      <c r="CJ117" s="79"/>
      <c r="CK117" s="79"/>
      <c r="CL117" s="79"/>
      <c r="CM117" s="79"/>
      <c r="CN117" s="79"/>
      <c r="CO117" s="79"/>
      <c r="CP117" s="79"/>
      <c r="CQ117" s="79"/>
      <c r="CR117" s="79"/>
      <c r="CS117" s="79"/>
      <c r="CT117" s="79"/>
      <c r="CU117" s="79"/>
      <c r="CV117" s="79"/>
      <c r="CW117" s="79"/>
      <c r="CX117" s="79"/>
      <c r="CY117" s="79"/>
      <c r="CZ117" s="79"/>
      <c r="DA117" s="79"/>
      <c r="DB117" s="79"/>
      <c r="DC117" s="79"/>
      <c r="DD117" s="79"/>
      <c r="DE117" s="79"/>
      <c r="DF117" s="79"/>
      <c r="DG117" s="79"/>
      <c r="DH117" s="79"/>
      <c r="DI117" s="79"/>
      <c r="DJ117" s="79"/>
      <c r="DK117" s="79"/>
      <c r="DL117" s="79"/>
      <c r="DM117" s="79"/>
      <c r="DN117" s="79"/>
      <c r="DO117" s="79"/>
      <c r="DP117" s="79"/>
      <c r="DQ117" s="79"/>
      <c r="DR117" s="79"/>
      <c r="DS117" s="79"/>
      <c r="DT117" s="79"/>
      <c r="DU117" s="79"/>
      <c r="DV117" s="79"/>
      <c r="DW117" s="79"/>
      <c r="DX117" s="79"/>
      <c r="DY117" s="79"/>
      <c r="DZ117" s="79"/>
      <c r="EA117" s="79"/>
      <c r="EB117" s="79"/>
      <c r="EC117" s="79"/>
      <c r="ED117" s="79"/>
      <c r="EE117" s="79"/>
      <c r="EF117" s="79"/>
      <c r="EG117" s="79"/>
      <c r="EH117" s="79"/>
      <c r="EI117" s="79"/>
      <c r="EJ117" s="79"/>
      <c r="EK117" s="79"/>
      <c r="EL117" s="79"/>
      <c r="EM117" s="79"/>
      <c r="EN117" s="79"/>
      <c r="EO117" s="79"/>
      <c r="EP117" s="79"/>
      <c r="EQ117" s="79"/>
      <c r="ER117" s="79"/>
      <c r="ES117" s="79"/>
      <c r="ET117" s="79"/>
      <c r="EU117" s="79"/>
      <c r="EV117" s="79"/>
      <c r="EW117" s="79"/>
      <c r="EX117" s="79"/>
      <c r="EY117" s="79"/>
      <c r="EZ117" s="79"/>
      <c r="FA117" s="79"/>
      <c r="FB117" s="79"/>
      <c r="FC117" s="79"/>
      <c r="FD117" s="79"/>
      <c r="FE117" s="79"/>
      <c r="FF117" s="79"/>
      <c r="FG117" s="79"/>
      <c r="FH117" s="79"/>
      <c r="FI117" s="79"/>
      <c r="FJ117" s="79"/>
      <c r="FK117" s="79"/>
      <c r="FL117" s="79"/>
      <c r="FM117" s="79"/>
      <c r="FN117" s="79"/>
      <c r="FO117" s="79"/>
      <c r="FP117" s="79"/>
      <c r="FQ117" s="79"/>
      <c r="FR117" s="79"/>
      <c r="FS117" s="79"/>
      <c r="FT117" s="79"/>
      <c r="FU117" s="79"/>
      <c r="FV117" s="79"/>
      <c r="FW117" s="79"/>
      <c r="FX117" s="79"/>
      <c r="FY117" s="79"/>
      <c r="FZ117" s="79"/>
      <c r="GA117" s="79"/>
      <c r="GB117" s="79"/>
      <c r="GC117" s="79"/>
      <c r="GD117" s="79"/>
      <c r="GE117" s="79"/>
      <c r="GF117" s="79"/>
      <c r="GG117" s="79"/>
      <c r="GH117" s="79"/>
      <c r="GI117" s="79"/>
      <c r="GJ117" s="79"/>
      <c r="GK117" s="79"/>
      <c r="GL117" s="79"/>
      <c r="GM117" s="79"/>
      <c r="GN117" s="79"/>
      <c r="GO117" s="79"/>
      <c r="GP117" s="79"/>
      <c r="GQ117" s="79"/>
      <c r="GR117" s="79"/>
      <c r="GS117" s="79"/>
      <c r="GT117" s="79"/>
      <c r="GU117" s="79"/>
      <c r="GV117" s="79"/>
      <c r="GW117" s="79"/>
      <c r="GX117" s="79"/>
      <c r="GY117" s="79"/>
      <c r="GZ117" s="79"/>
      <c r="HA117" s="79"/>
      <c r="HB117" s="79"/>
      <c r="HC117" s="79"/>
      <c r="HD117" s="79"/>
      <c r="HE117" s="79"/>
      <c r="HF117" s="79"/>
      <c r="HG117" s="79"/>
      <c r="HH117" s="79"/>
      <c r="HI117" s="79"/>
      <c r="HJ117" s="79"/>
      <c r="HK117" s="79"/>
      <c r="HL117" s="79"/>
      <c r="HM117" s="79"/>
      <c r="HN117" s="79"/>
      <c r="HO117" s="79"/>
      <c r="HP117" s="79"/>
      <c r="HQ117" s="79"/>
      <c r="HR117" s="79"/>
      <c r="HS117" s="79"/>
      <c r="HT117" s="79"/>
      <c r="HU117" s="79"/>
      <c r="HV117" s="79"/>
      <c r="HW117" s="79"/>
      <c r="HX117" s="79"/>
      <c r="HY117" s="79"/>
      <c r="HZ117" s="79"/>
      <c r="IA117" s="79"/>
      <c r="IB117" s="79"/>
      <c r="IC117" s="79"/>
      <c r="ID117" s="79"/>
      <c r="IE117" s="79"/>
      <c r="IF117" s="79"/>
      <c r="IG117" s="79"/>
      <c r="IH117" s="79"/>
      <c r="II117" s="79"/>
      <c r="IJ117" s="79"/>
      <c r="IK117" s="79"/>
      <c r="IL117" s="79"/>
      <c r="IM117" s="79"/>
      <c r="IN117" s="79"/>
      <c r="IO117" s="79"/>
      <c r="IP117" s="79"/>
      <c r="IQ117" s="79"/>
      <c r="IR117" s="79"/>
      <c r="IS117" s="79"/>
      <c r="IT117" s="79"/>
      <c r="IU117" s="79"/>
      <c r="IV117" s="79"/>
      <c r="IW117" s="79"/>
    </row>
    <row r="118" spans="1:257" s="82" customFormat="1" ht="120">
      <c r="A118" s="16"/>
      <c r="B118" s="20" t="s">
        <v>121</v>
      </c>
      <c r="C118" s="18" t="s">
        <v>102</v>
      </c>
      <c r="D118" s="22">
        <f>D11+D12</f>
        <v>585.01</v>
      </c>
      <c r="E118" s="481"/>
      <c r="F118" s="22">
        <f>D118*E118</f>
        <v>0</v>
      </c>
      <c r="G118" s="81"/>
      <c r="H118" s="81"/>
      <c r="I118" s="81"/>
      <c r="J118" s="81"/>
      <c r="K118" s="81"/>
      <c r="L118" s="81"/>
      <c r="M118" s="81"/>
      <c r="N118" s="81"/>
      <c r="O118" s="81"/>
      <c r="P118" s="81"/>
      <c r="Q118" s="81"/>
      <c r="R118" s="81"/>
      <c r="S118" s="81"/>
      <c r="T118" s="81"/>
      <c r="U118" s="81"/>
      <c r="V118" s="81"/>
      <c r="W118" s="81"/>
      <c r="X118" s="81"/>
      <c r="Y118" s="81"/>
      <c r="Z118" s="81"/>
      <c r="AA118" s="81"/>
      <c r="AB118" s="81"/>
      <c r="AC118" s="81"/>
      <c r="AD118" s="81"/>
      <c r="AE118" s="81"/>
      <c r="AF118" s="81"/>
      <c r="AG118" s="81"/>
      <c r="AH118" s="81"/>
      <c r="AI118" s="81"/>
      <c r="AJ118" s="81"/>
      <c r="AK118" s="81"/>
      <c r="AL118" s="81"/>
      <c r="AM118" s="81"/>
      <c r="AN118" s="81"/>
      <c r="AO118" s="81"/>
      <c r="AP118" s="81"/>
      <c r="AQ118" s="81"/>
      <c r="AR118" s="81"/>
      <c r="AS118" s="81"/>
      <c r="AT118" s="81"/>
      <c r="AU118" s="81"/>
      <c r="AV118" s="81"/>
      <c r="AW118" s="81"/>
      <c r="AX118" s="81"/>
      <c r="AY118" s="81"/>
      <c r="AZ118" s="81"/>
      <c r="BA118" s="81"/>
      <c r="BB118" s="81"/>
      <c r="BC118" s="81"/>
      <c r="BD118" s="81"/>
      <c r="BE118" s="81"/>
      <c r="BF118" s="81"/>
      <c r="BG118" s="81"/>
      <c r="BH118" s="81"/>
      <c r="BI118" s="81"/>
      <c r="BJ118" s="81"/>
      <c r="BK118" s="81"/>
      <c r="BL118" s="81"/>
      <c r="BM118" s="81"/>
      <c r="BN118" s="81"/>
      <c r="BO118" s="81"/>
      <c r="BP118" s="81"/>
      <c r="BQ118" s="81"/>
      <c r="BR118" s="81"/>
      <c r="BS118" s="81"/>
      <c r="BT118" s="81"/>
      <c r="BU118" s="81"/>
      <c r="BV118" s="81"/>
      <c r="BW118" s="81"/>
      <c r="BX118" s="81"/>
      <c r="BY118" s="81"/>
      <c r="BZ118" s="81"/>
      <c r="CA118" s="81"/>
      <c r="CB118" s="81"/>
      <c r="CC118" s="81"/>
      <c r="CD118" s="81"/>
      <c r="CE118" s="81"/>
      <c r="CF118" s="81"/>
      <c r="CG118" s="81"/>
      <c r="CH118" s="81"/>
      <c r="CI118" s="81"/>
      <c r="CJ118" s="81"/>
      <c r="CK118" s="81"/>
      <c r="CL118" s="81"/>
      <c r="CM118" s="81"/>
      <c r="CN118" s="81"/>
      <c r="CO118" s="81"/>
      <c r="CP118" s="81"/>
      <c r="CQ118" s="81"/>
      <c r="CR118" s="81"/>
      <c r="CS118" s="81"/>
      <c r="CT118" s="81"/>
      <c r="CU118" s="81"/>
      <c r="CV118" s="81"/>
      <c r="CW118" s="81"/>
      <c r="CX118" s="81"/>
      <c r="CY118" s="81"/>
      <c r="CZ118" s="81"/>
      <c r="DA118" s="81"/>
      <c r="DB118" s="81"/>
      <c r="DC118" s="81"/>
      <c r="DD118" s="81"/>
      <c r="DE118" s="81"/>
      <c r="DF118" s="81"/>
      <c r="DG118" s="81"/>
      <c r="DH118" s="81"/>
      <c r="DI118" s="81"/>
      <c r="DJ118" s="81"/>
      <c r="DK118" s="81"/>
      <c r="DL118" s="81"/>
      <c r="DM118" s="81"/>
      <c r="DN118" s="81"/>
      <c r="DO118" s="81"/>
      <c r="DP118" s="81"/>
      <c r="DQ118" s="81"/>
      <c r="DR118" s="81"/>
      <c r="DS118" s="81"/>
      <c r="DT118" s="81"/>
      <c r="DU118" s="81"/>
      <c r="DV118" s="81"/>
      <c r="DW118" s="81"/>
      <c r="DX118" s="81"/>
      <c r="DY118" s="81"/>
      <c r="DZ118" s="81"/>
      <c r="EA118" s="81"/>
      <c r="EB118" s="81"/>
      <c r="EC118" s="81"/>
      <c r="ED118" s="81"/>
      <c r="EE118" s="81"/>
      <c r="EF118" s="81"/>
      <c r="EG118" s="81"/>
      <c r="EH118" s="81"/>
      <c r="EI118" s="81"/>
      <c r="EJ118" s="81"/>
      <c r="EK118" s="81"/>
      <c r="EL118" s="81"/>
      <c r="EM118" s="81"/>
      <c r="EN118" s="81"/>
      <c r="EO118" s="81"/>
      <c r="EP118" s="81"/>
      <c r="EQ118" s="81"/>
      <c r="ER118" s="81"/>
      <c r="ES118" s="81"/>
      <c r="ET118" s="81"/>
      <c r="EU118" s="81"/>
      <c r="EV118" s="81"/>
      <c r="EW118" s="81"/>
      <c r="EX118" s="81"/>
      <c r="EY118" s="81"/>
      <c r="EZ118" s="81"/>
      <c r="FA118" s="81"/>
      <c r="FB118" s="81"/>
      <c r="FC118" s="81"/>
      <c r="FD118" s="81"/>
      <c r="FE118" s="81"/>
      <c r="FF118" s="81"/>
      <c r="FG118" s="81"/>
      <c r="FH118" s="81"/>
      <c r="FI118" s="81"/>
      <c r="FJ118" s="81"/>
      <c r="FK118" s="81"/>
      <c r="FL118" s="81"/>
      <c r="FM118" s="81"/>
      <c r="FN118" s="81"/>
      <c r="FO118" s="81"/>
      <c r="FP118" s="81"/>
      <c r="FQ118" s="81"/>
      <c r="FR118" s="81"/>
      <c r="FS118" s="81"/>
      <c r="FT118" s="81"/>
      <c r="FU118" s="81"/>
      <c r="FV118" s="81"/>
      <c r="FW118" s="81"/>
      <c r="FX118" s="81"/>
      <c r="FY118" s="81"/>
      <c r="FZ118" s="81"/>
      <c r="GA118" s="81"/>
      <c r="GB118" s="81"/>
      <c r="GC118" s="81"/>
      <c r="GD118" s="81"/>
      <c r="GE118" s="81"/>
      <c r="GF118" s="81"/>
      <c r="GG118" s="81"/>
      <c r="GH118" s="81"/>
      <c r="GI118" s="81"/>
      <c r="GJ118" s="81"/>
      <c r="GK118" s="81"/>
      <c r="GL118" s="81"/>
      <c r="GM118" s="81"/>
      <c r="GN118" s="81"/>
      <c r="GO118" s="81"/>
      <c r="GP118" s="81"/>
      <c r="GQ118" s="81"/>
      <c r="GR118" s="81"/>
      <c r="GS118" s="81"/>
      <c r="GT118" s="81"/>
      <c r="GU118" s="81"/>
      <c r="GV118" s="81"/>
      <c r="GW118" s="81"/>
      <c r="GX118" s="81"/>
      <c r="GY118" s="81"/>
      <c r="GZ118" s="81"/>
      <c r="HA118" s="81"/>
      <c r="HB118" s="81"/>
      <c r="HC118" s="81"/>
      <c r="HD118" s="81"/>
      <c r="HE118" s="81"/>
      <c r="HF118" s="81"/>
      <c r="HG118" s="81"/>
      <c r="HH118" s="81"/>
      <c r="HI118" s="81"/>
      <c r="HJ118" s="81"/>
      <c r="HK118" s="81"/>
      <c r="HL118" s="81"/>
      <c r="HM118" s="81"/>
      <c r="HN118" s="81"/>
      <c r="HO118" s="81"/>
      <c r="HP118" s="81"/>
      <c r="HQ118" s="81"/>
      <c r="HR118" s="81"/>
      <c r="HS118" s="81"/>
      <c r="HT118" s="81"/>
      <c r="HU118" s="81"/>
      <c r="HV118" s="81"/>
      <c r="HW118" s="81"/>
      <c r="HX118" s="81"/>
      <c r="HY118" s="81"/>
      <c r="HZ118" s="81"/>
      <c r="IA118" s="81"/>
      <c r="IB118" s="81"/>
      <c r="IC118" s="81"/>
      <c r="ID118" s="81"/>
      <c r="IE118" s="81"/>
      <c r="IF118" s="81"/>
      <c r="IG118" s="81"/>
      <c r="IH118" s="81"/>
      <c r="II118" s="81"/>
      <c r="IJ118" s="81"/>
      <c r="IK118" s="81"/>
      <c r="IL118" s="81"/>
      <c r="IM118" s="81"/>
      <c r="IN118" s="81"/>
      <c r="IO118" s="81"/>
      <c r="IP118" s="81"/>
      <c r="IQ118" s="81"/>
      <c r="IR118" s="81"/>
      <c r="IS118" s="81"/>
      <c r="IT118" s="81"/>
      <c r="IU118" s="81"/>
      <c r="IV118" s="81"/>
      <c r="IW118" s="81"/>
    </row>
    <row r="119" spans="1:257" s="80" customFormat="1">
      <c r="A119" s="17" t="s">
        <v>16</v>
      </c>
      <c r="B119" s="25" t="s">
        <v>87</v>
      </c>
      <c r="C119" s="38"/>
      <c r="D119" s="39"/>
      <c r="E119" s="487"/>
      <c r="F119" s="39"/>
      <c r="G119" s="79"/>
      <c r="H119" s="79"/>
      <c r="I119" s="79"/>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c r="AP119" s="79"/>
      <c r="AQ119" s="79"/>
      <c r="AR119" s="79"/>
      <c r="AS119" s="79"/>
      <c r="AT119" s="79"/>
      <c r="AU119" s="79"/>
      <c r="AV119" s="79"/>
      <c r="AW119" s="79"/>
      <c r="AX119" s="79"/>
      <c r="AY119" s="79"/>
      <c r="AZ119" s="79"/>
      <c r="BA119" s="79"/>
      <c r="BB119" s="79"/>
      <c r="BC119" s="79"/>
      <c r="BD119" s="79"/>
      <c r="BE119" s="79"/>
      <c r="BF119" s="79"/>
      <c r="BG119" s="79"/>
      <c r="BH119" s="79"/>
      <c r="BI119" s="79"/>
      <c r="BJ119" s="79"/>
      <c r="BK119" s="79"/>
      <c r="BL119" s="79"/>
      <c r="BM119" s="79"/>
      <c r="BN119" s="79"/>
      <c r="BO119" s="79"/>
      <c r="BP119" s="79"/>
      <c r="BQ119" s="79"/>
      <c r="BR119" s="79"/>
      <c r="BS119" s="79"/>
      <c r="BT119" s="79"/>
      <c r="BU119" s="79"/>
      <c r="BV119" s="79"/>
      <c r="BW119" s="79"/>
      <c r="BX119" s="79"/>
      <c r="BY119" s="79"/>
      <c r="BZ119" s="79"/>
      <c r="CA119" s="79"/>
      <c r="CB119" s="79"/>
      <c r="CC119" s="79"/>
      <c r="CD119" s="79"/>
      <c r="CE119" s="79"/>
      <c r="CF119" s="79"/>
      <c r="CG119" s="79"/>
      <c r="CH119" s="79"/>
      <c r="CI119" s="79"/>
      <c r="CJ119" s="79"/>
      <c r="CK119" s="79"/>
      <c r="CL119" s="79"/>
      <c r="CM119" s="79"/>
      <c r="CN119" s="79"/>
      <c r="CO119" s="79"/>
      <c r="CP119" s="79"/>
      <c r="CQ119" s="79"/>
      <c r="CR119" s="79"/>
      <c r="CS119" s="79"/>
      <c r="CT119" s="79"/>
      <c r="CU119" s="79"/>
      <c r="CV119" s="79"/>
      <c r="CW119" s="79"/>
      <c r="CX119" s="79"/>
      <c r="CY119" s="79"/>
      <c r="CZ119" s="79"/>
      <c r="DA119" s="79"/>
      <c r="DB119" s="79"/>
      <c r="DC119" s="79"/>
      <c r="DD119" s="79"/>
      <c r="DE119" s="79"/>
      <c r="DF119" s="79"/>
      <c r="DG119" s="79"/>
      <c r="DH119" s="79"/>
      <c r="DI119" s="79"/>
      <c r="DJ119" s="79"/>
      <c r="DK119" s="79"/>
      <c r="DL119" s="79"/>
      <c r="DM119" s="79"/>
      <c r="DN119" s="79"/>
      <c r="DO119" s="79"/>
      <c r="DP119" s="79"/>
      <c r="DQ119" s="79"/>
      <c r="DR119" s="79"/>
      <c r="DS119" s="79"/>
      <c r="DT119" s="79"/>
      <c r="DU119" s="79"/>
      <c r="DV119" s="79"/>
      <c r="DW119" s="79"/>
      <c r="DX119" s="79"/>
      <c r="DY119" s="79"/>
      <c r="DZ119" s="79"/>
      <c r="EA119" s="79"/>
      <c r="EB119" s="79"/>
      <c r="EC119" s="79"/>
      <c r="ED119" s="79"/>
      <c r="EE119" s="79"/>
      <c r="EF119" s="79"/>
      <c r="EG119" s="79"/>
      <c r="EH119" s="79"/>
      <c r="EI119" s="79"/>
      <c r="EJ119" s="79"/>
      <c r="EK119" s="79"/>
      <c r="EL119" s="79"/>
      <c r="EM119" s="79"/>
      <c r="EN119" s="79"/>
      <c r="EO119" s="79"/>
      <c r="EP119" s="79"/>
      <c r="EQ119" s="79"/>
      <c r="ER119" s="79"/>
      <c r="ES119" s="79"/>
      <c r="ET119" s="79"/>
      <c r="EU119" s="79"/>
      <c r="EV119" s="79"/>
      <c r="EW119" s="79"/>
      <c r="EX119" s="79"/>
      <c r="EY119" s="79"/>
      <c r="EZ119" s="79"/>
      <c r="FA119" s="79"/>
      <c r="FB119" s="79"/>
      <c r="FC119" s="79"/>
      <c r="FD119" s="79"/>
      <c r="FE119" s="79"/>
      <c r="FF119" s="79"/>
      <c r="FG119" s="79"/>
      <c r="FH119" s="79"/>
      <c r="FI119" s="79"/>
      <c r="FJ119" s="79"/>
      <c r="FK119" s="79"/>
      <c r="FL119" s="79"/>
      <c r="FM119" s="79"/>
      <c r="FN119" s="79"/>
      <c r="FO119" s="79"/>
      <c r="FP119" s="79"/>
      <c r="FQ119" s="79"/>
      <c r="FR119" s="79"/>
      <c r="FS119" s="79"/>
      <c r="FT119" s="79"/>
      <c r="FU119" s="79"/>
      <c r="FV119" s="79"/>
      <c r="FW119" s="79"/>
      <c r="FX119" s="79"/>
      <c r="FY119" s="79"/>
      <c r="FZ119" s="79"/>
      <c r="GA119" s="79"/>
      <c r="GB119" s="79"/>
      <c r="GC119" s="79"/>
      <c r="GD119" s="79"/>
      <c r="GE119" s="79"/>
      <c r="GF119" s="79"/>
      <c r="GG119" s="79"/>
      <c r="GH119" s="79"/>
      <c r="GI119" s="79"/>
      <c r="GJ119" s="79"/>
      <c r="GK119" s="79"/>
      <c r="GL119" s="79"/>
      <c r="GM119" s="79"/>
      <c r="GN119" s="79"/>
      <c r="GO119" s="79"/>
      <c r="GP119" s="79"/>
      <c r="GQ119" s="79"/>
      <c r="GR119" s="79"/>
      <c r="GS119" s="79"/>
      <c r="GT119" s="79"/>
      <c r="GU119" s="79"/>
      <c r="GV119" s="79"/>
      <c r="GW119" s="79"/>
      <c r="GX119" s="79"/>
      <c r="GY119" s="79"/>
      <c r="GZ119" s="79"/>
      <c r="HA119" s="79"/>
      <c r="HB119" s="79"/>
      <c r="HC119" s="79"/>
      <c r="HD119" s="79"/>
      <c r="HE119" s="79"/>
      <c r="HF119" s="79"/>
      <c r="HG119" s="79"/>
      <c r="HH119" s="79"/>
      <c r="HI119" s="79"/>
      <c r="HJ119" s="79"/>
      <c r="HK119" s="79"/>
      <c r="HL119" s="79"/>
      <c r="HM119" s="79"/>
      <c r="HN119" s="79"/>
      <c r="HO119" s="79"/>
      <c r="HP119" s="79"/>
      <c r="HQ119" s="79"/>
      <c r="HR119" s="79"/>
      <c r="HS119" s="79"/>
      <c r="HT119" s="79"/>
      <c r="HU119" s="79"/>
      <c r="HV119" s="79"/>
      <c r="HW119" s="79"/>
      <c r="HX119" s="79"/>
      <c r="HY119" s="79"/>
      <c r="HZ119" s="79"/>
      <c r="IA119" s="79"/>
      <c r="IB119" s="79"/>
      <c r="IC119" s="79"/>
      <c r="ID119" s="79"/>
      <c r="IE119" s="79"/>
      <c r="IF119" s="79"/>
      <c r="IG119" s="79"/>
      <c r="IH119" s="79"/>
      <c r="II119" s="79"/>
      <c r="IJ119" s="79"/>
      <c r="IK119" s="79"/>
      <c r="IL119" s="79"/>
      <c r="IM119" s="79"/>
      <c r="IN119" s="79"/>
      <c r="IO119" s="79"/>
      <c r="IP119" s="79"/>
      <c r="IQ119" s="79"/>
      <c r="IR119" s="79"/>
      <c r="IS119" s="79"/>
      <c r="IT119" s="79"/>
      <c r="IU119" s="79"/>
      <c r="IV119" s="79"/>
      <c r="IW119" s="79"/>
    </row>
    <row r="120" spans="1:257" s="82" customFormat="1" ht="180">
      <c r="A120" s="16"/>
      <c r="B120" s="20" t="s">
        <v>88</v>
      </c>
      <c r="C120" s="18" t="s">
        <v>102</v>
      </c>
      <c r="D120" s="22">
        <f>D118</f>
        <v>585.01</v>
      </c>
      <c r="E120" s="481"/>
      <c r="F120" s="22">
        <f>D120*E120</f>
        <v>0</v>
      </c>
      <c r="G120" s="81"/>
      <c r="H120" s="81"/>
      <c r="I120" s="81"/>
      <c r="J120" s="81"/>
      <c r="K120" s="81"/>
      <c r="L120" s="81"/>
      <c r="M120" s="81"/>
      <c r="N120" s="81"/>
      <c r="O120" s="81"/>
      <c r="P120" s="81"/>
      <c r="Q120" s="81"/>
      <c r="R120" s="81"/>
      <c r="S120" s="81"/>
      <c r="T120" s="81"/>
      <c r="U120" s="81"/>
      <c r="V120" s="81"/>
      <c r="W120" s="81"/>
      <c r="X120" s="81"/>
      <c r="Y120" s="81"/>
      <c r="Z120" s="81"/>
      <c r="AA120" s="81"/>
      <c r="AB120" s="81"/>
      <c r="AC120" s="81"/>
      <c r="AD120" s="81"/>
      <c r="AE120" s="81"/>
      <c r="AF120" s="81"/>
      <c r="AG120" s="81"/>
      <c r="AH120" s="81"/>
      <c r="AI120" s="81"/>
      <c r="AJ120" s="81"/>
      <c r="AK120" s="81"/>
      <c r="AL120" s="81"/>
      <c r="AM120" s="81"/>
      <c r="AN120" s="81"/>
      <c r="AO120" s="81"/>
      <c r="AP120" s="81"/>
      <c r="AQ120" s="81"/>
      <c r="AR120" s="81"/>
      <c r="AS120" s="81"/>
      <c r="AT120" s="81"/>
      <c r="AU120" s="81"/>
      <c r="AV120" s="81"/>
      <c r="AW120" s="81"/>
      <c r="AX120" s="81"/>
      <c r="AY120" s="81"/>
      <c r="AZ120" s="81"/>
      <c r="BA120" s="81"/>
      <c r="BB120" s="81"/>
      <c r="BC120" s="81"/>
      <c r="BD120" s="81"/>
      <c r="BE120" s="81"/>
      <c r="BF120" s="81"/>
      <c r="BG120" s="81"/>
      <c r="BH120" s="81"/>
      <c r="BI120" s="81"/>
      <c r="BJ120" s="81"/>
      <c r="BK120" s="81"/>
      <c r="BL120" s="81"/>
      <c r="BM120" s="81"/>
      <c r="BN120" s="81"/>
      <c r="BO120" s="81"/>
      <c r="BP120" s="81"/>
      <c r="BQ120" s="81"/>
      <c r="BR120" s="81"/>
      <c r="BS120" s="81"/>
      <c r="BT120" s="81"/>
      <c r="BU120" s="81"/>
      <c r="BV120" s="81"/>
      <c r="BW120" s="81"/>
      <c r="BX120" s="81"/>
      <c r="BY120" s="81"/>
      <c r="BZ120" s="81"/>
      <c r="CA120" s="81"/>
      <c r="CB120" s="81"/>
      <c r="CC120" s="81"/>
      <c r="CD120" s="81"/>
      <c r="CE120" s="81"/>
      <c r="CF120" s="81"/>
      <c r="CG120" s="81"/>
      <c r="CH120" s="81"/>
      <c r="CI120" s="81"/>
      <c r="CJ120" s="81"/>
      <c r="CK120" s="81"/>
      <c r="CL120" s="81"/>
      <c r="CM120" s="81"/>
      <c r="CN120" s="81"/>
      <c r="CO120" s="81"/>
      <c r="CP120" s="81"/>
      <c r="CQ120" s="81"/>
      <c r="CR120" s="81"/>
      <c r="CS120" s="81"/>
      <c r="CT120" s="81"/>
      <c r="CU120" s="81"/>
      <c r="CV120" s="81"/>
      <c r="CW120" s="81"/>
      <c r="CX120" s="81"/>
      <c r="CY120" s="81"/>
      <c r="CZ120" s="81"/>
      <c r="DA120" s="81"/>
      <c r="DB120" s="81"/>
      <c r="DC120" s="81"/>
      <c r="DD120" s="81"/>
      <c r="DE120" s="81"/>
      <c r="DF120" s="81"/>
      <c r="DG120" s="81"/>
      <c r="DH120" s="81"/>
      <c r="DI120" s="81"/>
      <c r="DJ120" s="81"/>
      <c r="DK120" s="81"/>
      <c r="DL120" s="81"/>
      <c r="DM120" s="81"/>
      <c r="DN120" s="81"/>
      <c r="DO120" s="81"/>
      <c r="DP120" s="81"/>
      <c r="DQ120" s="81"/>
      <c r="DR120" s="81"/>
      <c r="DS120" s="81"/>
      <c r="DT120" s="81"/>
      <c r="DU120" s="81"/>
      <c r="DV120" s="81"/>
      <c r="DW120" s="81"/>
      <c r="DX120" s="81"/>
      <c r="DY120" s="81"/>
      <c r="DZ120" s="81"/>
      <c r="EA120" s="81"/>
      <c r="EB120" s="81"/>
      <c r="EC120" s="81"/>
      <c r="ED120" s="81"/>
      <c r="EE120" s="81"/>
      <c r="EF120" s="81"/>
      <c r="EG120" s="81"/>
      <c r="EH120" s="81"/>
      <c r="EI120" s="81"/>
      <c r="EJ120" s="81"/>
      <c r="EK120" s="81"/>
      <c r="EL120" s="81"/>
      <c r="EM120" s="81"/>
      <c r="EN120" s="81"/>
      <c r="EO120" s="81"/>
      <c r="EP120" s="81"/>
      <c r="EQ120" s="81"/>
      <c r="ER120" s="81"/>
      <c r="ES120" s="81"/>
      <c r="ET120" s="81"/>
      <c r="EU120" s="81"/>
      <c r="EV120" s="81"/>
      <c r="EW120" s="81"/>
      <c r="EX120" s="81"/>
      <c r="EY120" s="81"/>
      <c r="EZ120" s="81"/>
      <c r="FA120" s="81"/>
      <c r="FB120" s="81"/>
      <c r="FC120" s="81"/>
      <c r="FD120" s="81"/>
      <c r="FE120" s="81"/>
      <c r="FF120" s="81"/>
      <c r="FG120" s="81"/>
      <c r="FH120" s="81"/>
      <c r="FI120" s="81"/>
      <c r="FJ120" s="81"/>
      <c r="FK120" s="81"/>
      <c r="FL120" s="81"/>
      <c r="FM120" s="81"/>
      <c r="FN120" s="81"/>
      <c r="FO120" s="81"/>
      <c r="FP120" s="81"/>
      <c r="FQ120" s="81"/>
      <c r="FR120" s="81"/>
      <c r="FS120" s="81"/>
      <c r="FT120" s="81"/>
      <c r="FU120" s="81"/>
      <c r="FV120" s="81"/>
      <c r="FW120" s="81"/>
      <c r="FX120" s="81"/>
      <c r="FY120" s="81"/>
      <c r="FZ120" s="81"/>
      <c r="GA120" s="81"/>
      <c r="GB120" s="81"/>
      <c r="GC120" s="81"/>
      <c r="GD120" s="81"/>
      <c r="GE120" s="81"/>
      <c r="GF120" s="81"/>
      <c r="GG120" s="81"/>
      <c r="GH120" s="81"/>
      <c r="GI120" s="81"/>
      <c r="GJ120" s="81"/>
      <c r="GK120" s="81"/>
      <c r="GL120" s="81"/>
      <c r="GM120" s="81"/>
      <c r="GN120" s="81"/>
      <c r="GO120" s="81"/>
      <c r="GP120" s="81"/>
      <c r="GQ120" s="81"/>
      <c r="GR120" s="81"/>
      <c r="GS120" s="81"/>
      <c r="GT120" s="81"/>
      <c r="GU120" s="81"/>
      <c r="GV120" s="81"/>
      <c r="GW120" s="81"/>
      <c r="GX120" s="81"/>
      <c r="GY120" s="81"/>
      <c r="GZ120" s="81"/>
      <c r="HA120" s="81"/>
      <c r="HB120" s="81"/>
      <c r="HC120" s="81"/>
      <c r="HD120" s="81"/>
      <c r="HE120" s="81"/>
      <c r="HF120" s="81"/>
      <c r="HG120" s="81"/>
      <c r="HH120" s="81"/>
      <c r="HI120" s="81"/>
      <c r="HJ120" s="81"/>
      <c r="HK120" s="81"/>
      <c r="HL120" s="81"/>
      <c r="HM120" s="81"/>
      <c r="HN120" s="81"/>
      <c r="HO120" s="81"/>
      <c r="HP120" s="81"/>
      <c r="HQ120" s="81"/>
      <c r="HR120" s="81"/>
      <c r="HS120" s="81"/>
      <c r="HT120" s="81"/>
      <c r="HU120" s="81"/>
      <c r="HV120" s="81"/>
      <c r="HW120" s="81"/>
      <c r="HX120" s="81"/>
      <c r="HY120" s="81"/>
      <c r="HZ120" s="81"/>
      <c r="IA120" s="81"/>
      <c r="IB120" s="81"/>
      <c r="IC120" s="81"/>
      <c r="ID120" s="81"/>
      <c r="IE120" s="81"/>
      <c r="IF120" s="81"/>
      <c r="IG120" s="81"/>
      <c r="IH120" s="81"/>
      <c r="II120" s="81"/>
      <c r="IJ120" s="81"/>
      <c r="IK120" s="81"/>
      <c r="IL120" s="81"/>
      <c r="IM120" s="81"/>
      <c r="IN120" s="81"/>
      <c r="IO120" s="81"/>
      <c r="IP120" s="81"/>
      <c r="IQ120" s="81"/>
      <c r="IR120" s="81"/>
      <c r="IS120" s="81"/>
      <c r="IT120" s="81"/>
      <c r="IU120" s="81"/>
      <c r="IV120" s="81"/>
      <c r="IW120" s="81"/>
    </row>
    <row r="121" spans="1:257" s="80" customFormat="1">
      <c r="A121" s="17" t="s">
        <v>34</v>
      </c>
      <c r="B121" s="17" t="s">
        <v>89</v>
      </c>
      <c r="C121" s="38"/>
      <c r="D121" s="33"/>
      <c r="E121" s="490"/>
      <c r="F121" s="33"/>
      <c r="G121" s="79"/>
      <c r="H121" s="79"/>
      <c r="I121" s="79"/>
      <c r="J121" s="79"/>
      <c r="K121" s="79"/>
      <c r="L121" s="79"/>
      <c r="M121" s="79"/>
      <c r="N121" s="79"/>
      <c r="O121" s="79"/>
      <c r="P121" s="79"/>
      <c r="Q121" s="79"/>
      <c r="R121" s="79"/>
      <c r="S121" s="79"/>
      <c r="T121" s="79"/>
      <c r="U121" s="79"/>
      <c r="V121" s="79"/>
      <c r="W121" s="79"/>
      <c r="X121" s="79"/>
      <c r="Y121" s="79"/>
      <c r="Z121" s="79"/>
      <c r="AA121" s="79"/>
      <c r="AB121" s="79"/>
      <c r="AC121" s="79"/>
      <c r="AD121" s="79"/>
      <c r="AE121" s="79"/>
      <c r="AF121" s="79"/>
      <c r="AG121" s="79"/>
      <c r="AH121" s="79"/>
      <c r="AI121" s="79"/>
      <c r="AJ121" s="79"/>
      <c r="AK121" s="79"/>
      <c r="AL121" s="79"/>
      <c r="AM121" s="79"/>
      <c r="AN121" s="79"/>
      <c r="AO121" s="79"/>
      <c r="AP121" s="79"/>
      <c r="AQ121" s="79"/>
      <c r="AR121" s="79"/>
      <c r="AS121" s="79"/>
      <c r="AT121" s="79"/>
      <c r="AU121" s="79"/>
      <c r="AV121" s="79"/>
      <c r="AW121" s="79"/>
      <c r="AX121" s="79"/>
      <c r="AY121" s="79"/>
      <c r="AZ121" s="79"/>
      <c r="BA121" s="79"/>
      <c r="BB121" s="79"/>
      <c r="BC121" s="79"/>
      <c r="BD121" s="79"/>
      <c r="BE121" s="79"/>
      <c r="BF121" s="79"/>
      <c r="BG121" s="79"/>
      <c r="BH121" s="79"/>
      <c r="BI121" s="79"/>
      <c r="BJ121" s="79"/>
      <c r="BK121" s="79"/>
      <c r="BL121" s="79"/>
      <c r="BM121" s="79"/>
      <c r="BN121" s="79"/>
      <c r="BO121" s="79"/>
      <c r="BP121" s="79"/>
      <c r="BQ121" s="79"/>
      <c r="BR121" s="79"/>
      <c r="BS121" s="79"/>
      <c r="BT121" s="79"/>
      <c r="BU121" s="79"/>
      <c r="BV121" s="79"/>
      <c r="BW121" s="79"/>
      <c r="BX121" s="79"/>
      <c r="BY121" s="79"/>
      <c r="BZ121" s="79"/>
      <c r="CA121" s="79"/>
      <c r="CB121" s="79"/>
      <c r="CC121" s="79"/>
      <c r="CD121" s="79"/>
      <c r="CE121" s="79"/>
      <c r="CF121" s="79"/>
      <c r="CG121" s="79"/>
      <c r="CH121" s="79"/>
      <c r="CI121" s="79"/>
      <c r="CJ121" s="79"/>
      <c r="CK121" s="79"/>
      <c r="CL121" s="79"/>
      <c r="CM121" s="79"/>
      <c r="CN121" s="79"/>
      <c r="CO121" s="79"/>
      <c r="CP121" s="79"/>
      <c r="CQ121" s="79"/>
      <c r="CR121" s="79"/>
      <c r="CS121" s="79"/>
      <c r="CT121" s="79"/>
      <c r="CU121" s="79"/>
      <c r="CV121" s="79"/>
      <c r="CW121" s="79"/>
      <c r="CX121" s="79"/>
      <c r="CY121" s="79"/>
      <c r="CZ121" s="79"/>
      <c r="DA121" s="79"/>
      <c r="DB121" s="79"/>
      <c r="DC121" s="79"/>
      <c r="DD121" s="79"/>
      <c r="DE121" s="79"/>
      <c r="DF121" s="79"/>
      <c r="DG121" s="79"/>
      <c r="DH121" s="79"/>
      <c r="DI121" s="79"/>
      <c r="DJ121" s="79"/>
      <c r="DK121" s="79"/>
      <c r="DL121" s="79"/>
      <c r="DM121" s="79"/>
      <c r="DN121" s="79"/>
      <c r="DO121" s="79"/>
      <c r="DP121" s="79"/>
      <c r="DQ121" s="79"/>
      <c r="DR121" s="79"/>
      <c r="DS121" s="79"/>
      <c r="DT121" s="79"/>
      <c r="DU121" s="79"/>
      <c r="DV121" s="79"/>
      <c r="DW121" s="79"/>
      <c r="DX121" s="79"/>
      <c r="DY121" s="79"/>
      <c r="DZ121" s="79"/>
      <c r="EA121" s="79"/>
      <c r="EB121" s="79"/>
      <c r="EC121" s="79"/>
      <c r="ED121" s="79"/>
      <c r="EE121" s="79"/>
      <c r="EF121" s="79"/>
      <c r="EG121" s="79"/>
      <c r="EH121" s="79"/>
      <c r="EI121" s="79"/>
      <c r="EJ121" s="79"/>
      <c r="EK121" s="79"/>
      <c r="EL121" s="79"/>
      <c r="EM121" s="79"/>
      <c r="EN121" s="79"/>
      <c r="EO121" s="79"/>
      <c r="EP121" s="79"/>
      <c r="EQ121" s="79"/>
      <c r="ER121" s="79"/>
      <c r="ES121" s="79"/>
      <c r="ET121" s="79"/>
      <c r="EU121" s="79"/>
      <c r="EV121" s="79"/>
      <c r="EW121" s="79"/>
      <c r="EX121" s="79"/>
      <c r="EY121" s="79"/>
      <c r="EZ121" s="79"/>
      <c r="FA121" s="79"/>
      <c r="FB121" s="79"/>
      <c r="FC121" s="79"/>
      <c r="FD121" s="79"/>
      <c r="FE121" s="79"/>
      <c r="FF121" s="79"/>
      <c r="FG121" s="79"/>
      <c r="FH121" s="79"/>
      <c r="FI121" s="79"/>
      <c r="FJ121" s="79"/>
      <c r="FK121" s="79"/>
      <c r="FL121" s="79"/>
      <c r="FM121" s="79"/>
      <c r="FN121" s="79"/>
      <c r="FO121" s="79"/>
      <c r="FP121" s="79"/>
      <c r="FQ121" s="79"/>
      <c r="FR121" s="79"/>
      <c r="FS121" s="79"/>
      <c r="FT121" s="79"/>
      <c r="FU121" s="79"/>
      <c r="FV121" s="79"/>
      <c r="FW121" s="79"/>
      <c r="FX121" s="79"/>
      <c r="FY121" s="79"/>
      <c r="FZ121" s="79"/>
      <c r="GA121" s="79"/>
      <c r="GB121" s="79"/>
      <c r="GC121" s="79"/>
      <c r="GD121" s="79"/>
      <c r="GE121" s="79"/>
      <c r="GF121" s="79"/>
      <c r="GG121" s="79"/>
      <c r="GH121" s="79"/>
      <c r="GI121" s="79"/>
      <c r="GJ121" s="79"/>
      <c r="GK121" s="79"/>
      <c r="GL121" s="79"/>
      <c r="GM121" s="79"/>
      <c r="GN121" s="79"/>
      <c r="GO121" s="79"/>
      <c r="GP121" s="79"/>
      <c r="GQ121" s="79"/>
      <c r="GR121" s="79"/>
      <c r="GS121" s="79"/>
      <c r="GT121" s="79"/>
      <c r="GU121" s="79"/>
      <c r="GV121" s="79"/>
      <c r="GW121" s="79"/>
      <c r="GX121" s="79"/>
      <c r="GY121" s="79"/>
      <c r="GZ121" s="79"/>
      <c r="HA121" s="79"/>
      <c r="HB121" s="79"/>
      <c r="HC121" s="79"/>
      <c r="HD121" s="79"/>
      <c r="HE121" s="79"/>
      <c r="HF121" s="79"/>
      <c r="HG121" s="79"/>
      <c r="HH121" s="79"/>
      <c r="HI121" s="79"/>
      <c r="HJ121" s="79"/>
      <c r="HK121" s="79"/>
      <c r="HL121" s="79"/>
      <c r="HM121" s="79"/>
      <c r="HN121" s="79"/>
      <c r="HO121" s="79"/>
      <c r="HP121" s="79"/>
      <c r="HQ121" s="79"/>
      <c r="HR121" s="79"/>
      <c r="HS121" s="79"/>
      <c r="HT121" s="79"/>
      <c r="HU121" s="79"/>
      <c r="HV121" s="79"/>
      <c r="HW121" s="79"/>
      <c r="HX121" s="79"/>
      <c r="HY121" s="79"/>
      <c r="HZ121" s="79"/>
      <c r="IA121" s="79"/>
      <c r="IB121" s="79"/>
      <c r="IC121" s="79"/>
      <c r="ID121" s="79"/>
      <c r="IE121" s="79"/>
      <c r="IF121" s="79"/>
      <c r="IG121" s="79"/>
      <c r="IH121" s="79"/>
      <c r="II121" s="79"/>
      <c r="IJ121" s="79"/>
      <c r="IK121" s="79"/>
      <c r="IL121" s="79"/>
      <c r="IM121" s="79"/>
      <c r="IN121" s="79"/>
      <c r="IO121" s="79"/>
      <c r="IP121" s="79"/>
      <c r="IQ121" s="79"/>
      <c r="IR121" s="79"/>
      <c r="IS121" s="79"/>
      <c r="IT121" s="79"/>
      <c r="IU121" s="79"/>
      <c r="IV121" s="79"/>
      <c r="IW121" s="79"/>
    </row>
    <row r="122" spans="1:257" s="82" customFormat="1" ht="45">
      <c r="A122" s="16"/>
      <c r="B122" s="20" t="s">
        <v>90</v>
      </c>
      <c r="C122" s="18" t="s">
        <v>102</v>
      </c>
      <c r="D122" s="61">
        <f>D118</f>
        <v>585.01</v>
      </c>
      <c r="E122" s="499"/>
      <c r="F122" s="61">
        <f>D122*E122</f>
        <v>0</v>
      </c>
      <c r="G122" s="81"/>
      <c r="H122" s="81"/>
      <c r="I122" s="81"/>
      <c r="J122" s="81"/>
      <c r="K122" s="81"/>
      <c r="L122" s="81"/>
      <c r="M122" s="81"/>
      <c r="N122" s="81"/>
      <c r="O122" s="81"/>
      <c r="P122" s="81"/>
      <c r="Q122" s="81"/>
      <c r="R122" s="81"/>
      <c r="S122" s="81"/>
      <c r="T122" s="81"/>
      <c r="U122" s="81"/>
      <c r="V122" s="81"/>
      <c r="W122" s="81"/>
      <c r="X122" s="81"/>
      <c r="Y122" s="81"/>
      <c r="Z122" s="81"/>
      <c r="AA122" s="81"/>
      <c r="AB122" s="81"/>
      <c r="AC122" s="81"/>
      <c r="AD122" s="81"/>
      <c r="AE122" s="81"/>
      <c r="AF122" s="81"/>
      <c r="AG122" s="81"/>
      <c r="AH122" s="81"/>
      <c r="AI122" s="81"/>
      <c r="AJ122" s="81"/>
      <c r="AK122" s="81"/>
      <c r="AL122" s="81"/>
      <c r="AM122" s="81"/>
      <c r="AN122" s="81"/>
      <c r="AO122" s="81"/>
      <c r="AP122" s="81"/>
      <c r="AQ122" s="81"/>
      <c r="AR122" s="81"/>
      <c r="AS122" s="81"/>
      <c r="AT122" s="81"/>
      <c r="AU122" s="81"/>
      <c r="AV122" s="81"/>
      <c r="AW122" s="81"/>
      <c r="AX122" s="81"/>
      <c r="AY122" s="81"/>
      <c r="AZ122" s="81"/>
      <c r="BA122" s="81"/>
      <c r="BB122" s="81"/>
      <c r="BC122" s="81"/>
      <c r="BD122" s="81"/>
      <c r="BE122" s="81"/>
      <c r="BF122" s="81"/>
      <c r="BG122" s="81"/>
      <c r="BH122" s="81"/>
      <c r="BI122" s="81"/>
      <c r="BJ122" s="81"/>
      <c r="BK122" s="81"/>
      <c r="BL122" s="81"/>
      <c r="BM122" s="81"/>
      <c r="BN122" s="81"/>
      <c r="BO122" s="81"/>
      <c r="BP122" s="81"/>
      <c r="BQ122" s="81"/>
      <c r="BR122" s="81"/>
      <c r="BS122" s="81"/>
      <c r="BT122" s="81"/>
      <c r="BU122" s="81"/>
      <c r="BV122" s="81"/>
      <c r="BW122" s="81"/>
      <c r="BX122" s="81"/>
      <c r="BY122" s="81"/>
      <c r="BZ122" s="81"/>
      <c r="CA122" s="81"/>
      <c r="CB122" s="81"/>
      <c r="CC122" s="81"/>
      <c r="CD122" s="81"/>
      <c r="CE122" s="81"/>
      <c r="CF122" s="81"/>
      <c r="CG122" s="81"/>
      <c r="CH122" s="81"/>
      <c r="CI122" s="81"/>
      <c r="CJ122" s="81"/>
      <c r="CK122" s="81"/>
      <c r="CL122" s="81"/>
      <c r="CM122" s="81"/>
      <c r="CN122" s="81"/>
      <c r="CO122" s="81"/>
      <c r="CP122" s="81"/>
      <c r="CQ122" s="81"/>
      <c r="CR122" s="81"/>
      <c r="CS122" s="81"/>
      <c r="CT122" s="81"/>
      <c r="CU122" s="81"/>
      <c r="CV122" s="81"/>
      <c r="CW122" s="81"/>
      <c r="CX122" s="81"/>
      <c r="CY122" s="81"/>
      <c r="CZ122" s="81"/>
      <c r="DA122" s="81"/>
      <c r="DB122" s="81"/>
      <c r="DC122" s="81"/>
      <c r="DD122" s="81"/>
      <c r="DE122" s="81"/>
      <c r="DF122" s="81"/>
      <c r="DG122" s="81"/>
      <c r="DH122" s="81"/>
      <c r="DI122" s="81"/>
      <c r="DJ122" s="81"/>
      <c r="DK122" s="81"/>
      <c r="DL122" s="81"/>
      <c r="DM122" s="81"/>
      <c r="DN122" s="81"/>
      <c r="DO122" s="81"/>
      <c r="DP122" s="81"/>
      <c r="DQ122" s="81"/>
      <c r="DR122" s="81"/>
      <c r="DS122" s="81"/>
      <c r="DT122" s="81"/>
      <c r="DU122" s="81"/>
      <c r="DV122" s="81"/>
      <c r="DW122" s="81"/>
      <c r="DX122" s="81"/>
      <c r="DY122" s="81"/>
      <c r="DZ122" s="81"/>
      <c r="EA122" s="81"/>
      <c r="EB122" s="81"/>
      <c r="EC122" s="81"/>
      <c r="ED122" s="81"/>
      <c r="EE122" s="81"/>
      <c r="EF122" s="81"/>
      <c r="EG122" s="81"/>
      <c r="EH122" s="81"/>
      <c r="EI122" s="81"/>
      <c r="EJ122" s="81"/>
      <c r="EK122" s="81"/>
      <c r="EL122" s="81"/>
      <c r="EM122" s="81"/>
      <c r="EN122" s="81"/>
      <c r="EO122" s="81"/>
      <c r="EP122" s="81"/>
      <c r="EQ122" s="81"/>
      <c r="ER122" s="81"/>
      <c r="ES122" s="81"/>
      <c r="ET122" s="81"/>
      <c r="EU122" s="81"/>
      <c r="EV122" s="81"/>
      <c r="EW122" s="81"/>
      <c r="EX122" s="81"/>
      <c r="EY122" s="81"/>
      <c r="EZ122" s="81"/>
      <c r="FA122" s="81"/>
      <c r="FB122" s="81"/>
      <c r="FC122" s="81"/>
      <c r="FD122" s="81"/>
      <c r="FE122" s="81"/>
      <c r="FF122" s="81"/>
      <c r="FG122" s="81"/>
      <c r="FH122" s="81"/>
      <c r="FI122" s="81"/>
      <c r="FJ122" s="81"/>
      <c r="FK122" s="81"/>
      <c r="FL122" s="81"/>
      <c r="FM122" s="81"/>
      <c r="FN122" s="81"/>
      <c r="FO122" s="81"/>
      <c r="FP122" s="81"/>
      <c r="FQ122" s="81"/>
      <c r="FR122" s="81"/>
      <c r="FS122" s="81"/>
      <c r="FT122" s="81"/>
      <c r="FU122" s="81"/>
      <c r="FV122" s="81"/>
      <c r="FW122" s="81"/>
      <c r="FX122" s="81"/>
      <c r="FY122" s="81"/>
      <c r="FZ122" s="81"/>
      <c r="GA122" s="81"/>
      <c r="GB122" s="81"/>
      <c r="GC122" s="81"/>
      <c r="GD122" s="81"/>
      <c r="GE122" s="81"/>
      <c r="GF122" s="81"/>
      <c r="GG122" s="81"/>
      <c r="GH122" s="81"/>
      <c r="GI122" s="81"/>
      <c r="GJ122" s="81"/>
      <c r="GK122" s="81"/>
      <c r="GL122" s="81"/>
      <c r="GM122" s="81"/>
      <c r="GN122" s="81"/>
      <c r="GO122" s="81"/>
      <c r="GP122" s="81"/>
      <c r="GQ122" s="81"/>
      <c r="GR122" s="81"/>
      <c r="GS122" s="81"/>
      <c r="GT122" s="81"/>
      <c r="GU122" s="81"/>
      <c r="GV122" s="81"/>
      <c r="GW122" s="81"/>
      <c r="GX122" s="81"/>
      <c r="GY122" s="81"/>
      <c r="GZ122" s="81"/>
      <c r="HA122" s="81"/>
      <c r="HB122" s="81"/>
      <c r="HC122" s="81"/>
      <c r="HD122" s="81"/>
      <c r="HE122" s="81"/>
      <c r="HF122" s="81"/>
      <c r="HG122" s="81"/>
      <c r="HH122" s="81"/>
      <c r="HI122" s="81"/>
      <c r="HJ122" s="81"/>
      <c r="HK122" s="81"/>
      <c r="HL122" s="81"/>
      <c r="HM122" s="81"/>
      <c r="HN122" s="81"/>
      <c r="HO122" s="81"/>
      <c r="HP122" s="81"/>
      <c r="HQ122" s="81"/>
      <c r="HR122" s="81"/>
      <c r="HS122" s="81"/>
      <c r="HT122" s="81"/>
      <c r="HU122" s="81"/>
      <c r="HV122" s="81"/>
      <c r="HW122" s="81"/>
      <c r="HX122" s="81"/>
      <c r="HY122" s="81"/>
      <c r="HZ122" s="81"/>
      <c r="IA122" s="81"/>
      <c r="IB122" s="81"/>
      <c r="IC122" s="81"/>
      <c r="ID122" s="81"/>
      <c r="IE122" s="81"/>
      <c r="IF122" s="81"/>
      <c r="IG122" s="81"/>
      <c r="IH122" s="81"/>
      <c r="II122" s="81"/>
      <c r="IJ122" s="81"/>
      <c r="IK122" s="81"/>
      <c r="IL122" s="81"/>
      <c r="IM122" s="81"/>
      <c r="IN122" s="81"/>
      <c r="IO122" s="81"/>
      <c r="IP122" s="81"/>
      <c r="IQ122" s="81"/>
      <c r="IR122" s="81"/>
      <c r="IS122" s="81"/>
      <c r="IT122" s="81"/>
      <c r="IU122" s="81"/>
      <c r="IV122" s="81"/>
      <c r="IW122" s="81"/>
    </row>
    <row r="123" spans="1:257" s="80" customFormat="1" ht="28.5">
      <c r="A123" s="17" t="s">
        <v>35</v>
      </c>
      <c r="B123" s="17" t="s">
        <v>91</v>
      </c>
      <c r="C123" s="38"/>
      <c r="D123" s="39"/>
      <c r="E123" s="490"/>
      <c r="F123" s="33"/>
      <c r="G123" s="79"/>
      <c r="H123" s="79"/>
      <c r="I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c r="AP123" s="79"/>
      <c r="AQ123" s="79"/>
      <c r="AR123" s="79"/>
      <c r="AS123" s="79"/>
      <c r="AT123" s="79"/>
      <c r="AU123" s="79"/>
      <c r="AV123" s="79"/>
      <c r="AW123" s="79"/>
      <c r="AX123" s="79"/>
      <c r="AY123" s="79"/>
      <c r="AZ123" s="79"/>
      <c r="BA123" s="79"/>
      <c r="BB123" s="79"/>
      <c r="BC123" s="79"/>
      <c r="BD123" s="79"/>
      <c r="BE123" s="79"/>
      <c r="BF123" s="79"/>
      <c r="BG123" s="79"/>
      <c r="BH123" s="79"/>
      <c r="BI123" s="79"/>
      <c r="BJ123" s="79"/>
      <c r="BK123" s="79"/>
      <c r="BL123" s="79"/>
      <c r="BM123" s="79"/>
      <c r="BN123" s="79"/>
      <c r="BO123" s="79"/>
      <c r="BP123" s="79"/>
      <c r="BQ123" s="79"/>
      <c r="BR123" s="79"/>
      <c r="BS123" s="79"/>
      <c r="BT123" s="79"/>
      <c r="BU123" s="79"/>
      <c r="BV123" s="79"/>
      <c r="BW123" s="79"/>
      <c r="BX123" s="79"/>
      <c r="BY123" s="79"/>
      <c r="BZ123" s="79"/>
      <c r="CA123" s="79"/>
      <c r="CB123" s="79"/>
      <c r="CC123" s="79"/>
      <c r="CD123" s="79"/>
      <c r="CE123" s="79"/>
      <c r="CF123" s="79"/>
      <c r="CG123" s="79"/>
      <c r="CH123" s="79"/>
      <c r="CI123" s="79"/>
      <c r="CJ123" s="79"/>
      <c r="CK123" s="79"/>
      <c r="CL123" s="79"/>
      <c r="CM123" s="79"/>
      <c r="CN123" s="79"/>
      <c r="CO123" s="79"/>
      <c r="CP123" s="79"/>
      <c r="CQ123" s="79"/>
      <c r="CR123" s="79"/>
      <c r="CS123" s="79"/>
      <c r="CT123" s="79"/>
      <c r="CU123" s="79"/>
      <c r="CV123" s="79"/>
      <c r="CW123" s="79"/>
      <c r="CX123" s="79"/>
      <c r="CY123" s="79"/>
      <c r="CZ123" s="79"/>
      <c r="DA123" s="79"/>
      <c r="DB123" s="79"/>
      <c r="DC123" s="79"/>
      <c r="DD123" s="79"/>
      <c r="DE123" s="79"/>
      <c r="DF123" s="79"/>
      <c r="DG123" s="79"/>
      <c r="DH123" s="79"/>
      <c r="DI123" s="79"/>
      <c r="DJ123" s="79"/>
      <c r="DK123" s="79"/>
      <c r="DL123" s="79"/>
      <c r="DM123" s="79"/>
      <c r="DN123" s="79"/>
      <c r="DO123" s="79"/>
      <c r="DP123" s="79"/>
      <c r="DQ123" s="79"/>
      <c r="DR123" s="79"/>
      <c r="DS123" s="79"/>
      <c r="DT123" s="79"/>
      <c r="DU123" s="79"/>
      <c r="DV123" s="79"/>
      <c r="DW123" s="79"/>
      <c r="DX123" s="79"/>
      <c r="DY123" s="79"/>
      <c r="DZ123" s="79"/>
      <c r="EA123" s="79"/>
      <c r="EB123" s="79"/>
      <c r="EC123" s="79"/>
      <c r="ED123" s="79"/>
      <c r="EE123" s="79"/>
      <c r="EF123" s="79"/>
      <c r="EG123" s="79"/>
      <c r="EH123" s="79"/>
      <c r="EI123" s="79"/>
      <c r="EJ123" s="79"/>
      <c r="EK123" s="79"/>
      <c r="EL123" s="79"/>
      <c r="EM123" s="79"/>
      <c r="EN123" s="79"/>
      <c r="EO123" s="79"/>
      <c r="EP123" s="79"/>
      <c r="EQ123" s="79"/>
      <c r="ER123" s="79"/>
      <c r="ES123" s="79"/>
      <c r="ET123" s="79"/>
      <c r="EU123" s="79"/>
      <c r="EV123" s="79"/>
      <c r="EW123" s="79"/>
      <c r="EX123" s="79"/>
      <c r="EY123" s="79"/>
      <c r="EZ123" s="79"/>
      <c r="FA123" s="79"/>
      <c r="FB123" s="79"/>
      <c r="FC123" s="79"/>
      <c r="FD123" s="79"/>
      <c r="FE123" s="79"/>
      <c r="FF123" s="79"/>
      <c r="FG123" s="79"/>
      <c r="FH123" s="79"/>
      <c r="FI123" s="79"/>
      <c r="FJ123" s="79"/>
      <c r="FK123" s="79"/>
      <c r="FL123" s="79"/>
      <c r="FM123" s="79"/>
      <c r="FN123" s="79"/>
      <c r="FO123" s="79"/>
      <c r="FP123" s="79"/>
      <c r="FQ123" s="79"/>
      <c r="FR123" s="79"/>
      <c r="FS123" s="79"/>
      <c r="FT123" s="79"/>
      <c r="FU123" s="79"/>
      <c r="FV123" s="79"/>
      <c r="FW123" s="79"/>
      <c r="FX123" s="79"/>
      <c r="FY123" s="79"/>
      <c r="FZ123" s="79"/>
      <c r="GA123" s="79"/>
      <c r="GB123" s="79"/>
      <c r="GC123" s="79"/>
      <c r="GD123" s="79"/>
      <c r="GE123" s="79"/>
      <c r="GF123" s="79"/>
      <c r="GG123" s="79"/>
      <c r="GH123" s="79"/>
      <c r="GI123" s="79"/>
      <c r="GJ123" s="79"/>
      <c r="GK123" s="79"/>
      <c r="GL123" s="79"/>
      <c r="GM123" s="79"/>
      <c r="GN123" s="79"/>
      <c r="GO123" s="79"/>
      <c r="GP123" s="79"/>
      <c r="GQ123" s="79"/>
      <c r="GR123" s="79"/>
      <c r="GS123" s="79"/>
      <c r="GT123" s="79"/>
      <c r="GU123" s="79"/>
      <c r="GV123" s="79"/>
      <c r="GW123" s="79"/>
      <c r="GX123" s="79"/>
      <c r="GY123" s="79"/>
      <c r="GZ123" s="79"/>
      <c r="HA123" s="79"/>
      <c r="HB123" s="79"/>
      <c r="HC123" s="79"/>
      <c r="HD123" s="79"/>
      <c r="HE123" s="79"/>
      <c r="HF123" s="79"/>
      <c r="HG123" s="79"/>
      <c r="HH123" s="79"/>
      <c r="HI123" s="79"/>
      <c r="HJ123" s="79"/>
      <c r="HK123" s="79"/>
      <c r="HL123" s="79"/>
      <c r="HM123" s="79"/>
      <c r="HN123" s="79"/>
      <c r="HO123" s="79"/>
      <c r="HP123" s="79"/>
      <c r="HQ123" s="79"/>
      <c r="HR123" s="79"/>
      <c r="HS123" s="79"/>
      <c r="HT123" s="79"/>
      <c r="HU123" s="79"/>
      <c r="HV123" s="79"/>
      <c r="HW123" s="79"/>
      <c r="HX123" s="79"/>
      <c r="HY123" s="79"/>
      <c r="HZ123" s="79"/>
      <c r="IA123" s="79"/>
      <c r="IB123" s="79"/>
      <c r="IC123" s="79"/>
      <c r="ID123" s="79"/>
      <c r="IE123" s="79"/>
      <c r="IF123" s="79"/>
      <c r="IG123" s="79"/>
      <c r="IH123" s="79"/>
      <c r="II123" s="79"/>
      <c r="IJ123" s="79"/>
      <c r="IK123" s="79"/>
      <c r="IL123" s="79"/>
      <c r="IM123" s="79"/>
      <c r="IN123" s="79"/>
      <c r="IO123" s="79"/>
      <c r="IP123" s="79"/>
      <c r="IQ123" s="79"/>
      <c r="IR123" s="79"/>
      <c r="IS123" s="79"/>
      <c r="IT123" s="79"/>
      <c r="IU123" s="79"/>
      <c r="IV123" s="79"/>
      <c r="IW123" s="79"/>
    </row>
    <row r="124" spans="1:257" s="82" customFormat="1" ht="109.5" customHeight="1">
      <c r="A124" s="16"/>
      <c r="B124" s="20" t="s">
        <v>122</v>
      </c>
      <c r="C124" s="18" t="s">
        <v>102</v>
      </c>
      <c r="D124" s="22">
        <f>D11+D12</f>
        <v>585.01</v>
      </c>
      <c r="E124" s="481"/>
      <c r="F124" s="22">
        <f>D124*E124</f>
        <v>0</v>
      </c>
      <c r="G124" s="81"/>
      <c r="H124" s="81"/>
      <c r="I124" s="81"/>
      <c r="J124" s="81"/>
      <c r="K124" s="81"/>
      <c r="L124" s="81"/>
      <c r="M124" s="81"/>
      <c r="N124" s="81"/>
      <c r="O124" s="81"/>
      <c r="P124" s="81"/>
      <c r="Q124" s="81"/>
      <c r="R124" s="81"/>
      <c r="S124" s="81"/>
      <c r="T124" s="81"/>
      <c r="U124" s="81"/>
      <c r="V124" s="81"/>
      <c r="W124" s="81"/>
      <c r="X124" s="81"/>
      <c r="Y124" s="81"/>
      <c r="Z124" s="81"/>
      <c r="AA124" s="81"/>
      <c r="AB124" s="81"/>
      <c r="AC124" s="81"/>
      <c r="AD124" s="81"/>
      <c r="AE124" s="81"/>
      <c r="AF124" s="81"/>
      <c r="AG124" s="81"/>
      <c r="AH124" s="81"/>
      <c r="AI124" s="81"/>
      <c r="AJ124" s="81"/>
      <c r="AK124" s="81"/>
      <c r="AL124" s="81"/>
      <c r="AM124" s="81"/>
      <c r="AN124" s="81"/>
      <c r="AO124" s="81"/>
      <c r="AP124" s="81"/>
      <c r="AQ124" s="81"/>
      <c r="AR124" s="81"/>
      <c r="AS124" s="81"/>
      <c r="AT124" s="81"/>
      <c r="AU124" s="81"/>
      <c r="AV124" s="81"/>
      <c r="AW124" s="81"/>
      <c r="AX124" s="81"/>
      <c r="AY124" s="81"/>
      <c r="AZ124" s="81"/>
      <c r="BA124" s="81"/>
      <c r="BB124" s="81"/>
      <c r="BC124" s="81"/>
      <c r="BD124" s="81"/>
      <c r="BE124" s="81"/>
      <c r="BF124" s="81"/>
      <c r="BG124" s="81"/>
      <c r="BH124" s="81"/>
      <c r="BI124" s="81"/>
      <c r="BJ124" s="81"/>
      <c r="BK124" s="81"/>
      <c r="BL124" s="81"/>
      <c r="BM124" s="81"/>
      <c r="BN124" s="81"/>
      <c r="BO124" s="81"/>
      <c r="BP124" s="81"/>
      <c r="BQ124" s="81"/>
      <c r="BR124" s="81"/>
      <c r="BS124" s="81"/>
      <c r="BT124" s="81"/>
      <c r="BU124" s="81"/>
      <c r="BV124" s="81"/>
      <c r="BW124" s="81"/>
      <c r="BX124" s="81"/>
      <c r="BY124" s="81"/>
      <c r="BZ124" s="81"/>
      <c r="CA124" s="81"/>
      <c r="CB124" s="81"/>
      <c r="CC124" s="81"/>
      <c r="CD124" s="81"/>
      <c r="CE124" s="81"/>
      <c r="CF124" s="81"/>
      <c r="CG124" s="81"/>
      <c r="CH124" s="81"/>
      <c r="CI124" s="81"/>
      <c r="CJ124" s="81"/>
      <c r="CK124" s="81"/>
      <c r="CL124" s="81"/>
      <c r="CM124" s="81"/>
      <c r="CN124" s="81"/>
      <c r="CO124" s="81"/>
      <c r="CP124" s="81"/>
      <c r="CQ124" s="81"/>
      <c r="CR124" s="81"/>
      <c r="CS124" s="81"/>
      <c r="CT124" s="81"/>
      <c r="CU124" s="81"/>
      <c r="CV124" s="81"/>
      <c r="CW124" s="81"/>
      <c r="CX124" s="81"/>
      <c r="CY124" s="81"/>
      <c r="CZ124" s="81"/>
      <c r="DA124" s="81"/>
      <c r="DB124" s="81"/>
      <c r="DC124" s="81"/>
      <c r="DD124" s="81"/>
      <c r="DE124" s="81"/>
      <c r="DF124" s="81"/>
      <c r="DG124" s="81"/>
      <c r="DH124" s="81"/>
      <c r="DI124" s="81"/>
      <c r="DJ124" s="81"/>
      <c r="DK124" s="81"/>
      <c r="DL124" s="81"/>
      <c r="DM124" s="81"/>
      <c r="DN124" s="81"/>
      <c r="DO124" s="81"/>
      <c r="DP124" s="81"/>
      <c r="DQ124" s="81"/>
      <c r="DR124" s="81"/>
      <c r="DS124" s="81"/>
      <c r="DT124" s="81"/>
      <c r="DU124" s="81"/>
      <c r="DV124" s="81"/>
      <c r="DW124" s="81"/>
      <c r="DX124" s="81"/>
      <c r="DY124" s="81"/>
      <c r="DZ124" s="81"/>
      <c r="EA124" s="81"/>
      <c r="EB124" s="81"/>
      <c r="EC124" s="81"/>
      <c r="ED124" s="81"/>
      <c r="EE124" s="81"/>
      <c r="EF124" s="81"/>
      <c r="EG124" s="81"/>
      <c r="EH124" s="81"/>
      <c r="EI124" s="81"/>
      <c r="EJ124" s="81"/>
      <c r="EK124" s="81"/>
      <c r="EL124" s="81"/>
      <c r="EM124" s="81"/>
      <c r="EN124" s="81"/>
      <c r="EO124" s="81"/>
      <c r="EP124" s="81"/>
      <c r="EQ124" s="81"/>
      <c r="ER124" s="81"/>
      <c r="ES124" s="81"/>
      <c r="ET124" s="81"/>
      <c r="EU124" s="81"/>
      <c r="EV124" s="81"/>
      <c r="EW124" s="81"/>
      <c r="EX124" s="81"/>
      <c r="EY124" s="81"/>
      <c r="EZ124" s="81"/>
      <c r="FA124" s="81"/>
      <c r="FB124" s="81"/>
      <c r="FC124" s="81"/>
      <c r="FD124" s="81"/>
      <c r="FE124" s="81"/>
      <c r="FF124" s="81"/>
      <c r="FG124" s="81"/>
      <c r="FH124" s="81"/>
      <c r="FI124" s="81"/>
      <c r="FJ124" s="81"/>
      <c r="FK124" s="81"/>
      <c r="FL124" s="81"/>
      <c r="FM124" s="81"/>
      <c r="FN124" s="81"/>
      <c r="FO124" s="81"/>
      <c r="FP124" s="81"/>
      <c r="FQ124" s="81"/>
      <c r="FR124" s="81"/>
      <c r="FS124" s="81"/>
      <c r="FT124" s="81"/>
      <c r="FU124" s="81"/>
      <c r="FV124" s="81"/>
      <c r="FW124" s="81"/>
      <c r="FX124" s="81"/>
      <c r="FY124" s="81"/>
      <c r="FZ124" s="81"/>
      <c r="GA124" s="81"/>
      <c r="GB124" s="81"/>
      <c r="GC124" s="81"/>
      <c r="GD124" s="81"/>
      <c r="GE124" s="81"/>
      <c r="GF124" s="81"/>
      <c r="GG124" s="81"/>
      <c r="GH124" s="81"/>
      <c r="GI124" s="81"/>
      <c r="GJ124" s="81"/>
      <c r="GK124" s="81"/>
      <c r="GL124" s="81"/>
      <c r="GM124" s="81"/>
      <c r="GN124" s="81"/>
      <c r="GO124" s="81"/>
      <c r="GP124" s="81"/>
      <c r="GQ124" s="81"/>
      <c r="GR124" s="81"/>
      <c r="GS124" s="81"/>
      <c r="GT124" s="81"/>
      <c r="GU124" s="81"/>
      <c r="GV124" s="81"/>
      <c r="GW124" s="81"/>
      <c r="GX124" s="81"/>
      <c r="GY124" s="81"/>
      <c r="GZ124" s="81"/>
      <c r="HA124" s="81"/>
      <c r="HB124" s="81"/>
      <c r="HC124" s="81"/>
      <c r="HD124" s="81"/>
      <c r="HE124" s="81"/>
      <c r="HF124" s="81"/>
      <c r="HG124" s="81"/>
      <c r="HH124" s="81"/>
      <c r="HI124" s="81"/>
      <c r="HJ124" s="81"/>
      <c r="HK124" s="81"/>
      <c r="HL124" s="81"/>
      <c r="HM124" s="81"/>
      <c r="HN124" s="81"/>
      <c r="HO124" s="81"/>
      <c r="HP124" s="81"/>
      <c r="HQ124" s="81"/>
      <c r="HR124" s="81"/>
      <c r="HS124" s="81"/>
      <c r="HT124" s="81"/>
      <c r="HU124" s="81"/>
      <c r="HV124" s="81"/>
      <c r="HW124" s="81"/>
      <c r="HX124" s="81"/>
      <c r="HY124" s="81"/>
      <c r="HZ124" s="81"/>
      <c r="IA124" s="81"/>
      <c r="IB124" s="81"/>
      <c r="IC124" s="81"/>
      <c r="ID124" s="81"/>
      <c r="IE124" s="81"/>
      <c r="IF124" s="81"/>
      <c r="IG124" s="81"/>
      <c r="IH124" s="81"/>
      <c r="II124" s="81"/>
      <c r="IJ124" s="81"/>
      <c r="IK124" s="81"/>
      <c r="IL124" s="81"/>
      <c r="IM124" s="81"/>
      <c r="IN124" s="81"/>
      <c r="IO124" s="81"/>
      <c r="IP124" s="81"/>
      <c r="IQ124" s="81"/>
      <c r="IR124" s="81"/>
      <c r="IS124" s="81"/>
      <c r="IT124" s="81"/>
      <c r="IU124" s="81"/>
      <c r="IV124" s="81"/>
      <c r="IW124" s="81"/>
    </row>
    <row r="125" spans="1:257" s="80" customFormat="1">
      <c r="A125" s="17" t="s">
        <v>37</v>
      </c>
      <c r="B125" s="17" t="s">
        <v>92</v>
      </c>
      <c r="C125" s="38"/>
      <c r="D125" s="33"/>
      <c r="E125" s="490"/>
      <c r="F125" s="33"/>
      <c r="G125" s="79"/>
      <c r="H125" s="79"/>
      <c r="I125" s="79"/>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c r="AP125" s="79"/>
      <c r="AQ125" s="79"/>
      <c r="AR125" s="79"/>
      <c r="AS125" s="79"/>
      <c r="AT125" s="79"/>
      <c r="AU125" s="79"/>
      <c r="AV125" s="79"/>
      <c r="AW125" s="79"/>
      <c r="AX125" s="79"/>
      <c r="AY125" s="79"/>
      <c r="AZ125" s="79"/>
      <c r="BA125" s="79"/>
      <c r="BB125" s="79"/>
      <c r="BC125" s="79"/>
      <c r="BD125" s="79"/>
      <c r="BE125" s="79"/>
      <c r="BF125" s="79"/>
      <c r="BG125" s="79"/>
      <c r="BH125" s="79"/>
      <c r="BI125" s="79"/>
      <c r="BJ125" s="79"/>
      <c r="BK125" s="79"/>
      <c r="BL125" s="79"/>
      <c r="BM125" s="79"/>
      <c r="BN125" s="79"/>
      <c r="BO125" s="79"/>
      <c r="BP125" s="79"/>
      <c r="BQ125" s="79"/>
      <c r="BR125" s="79"/>
      <c r="BS125" s="79"/>
      <c r="BT125" s="79"/>
      <c r="BU125" s="79"/>
      <c r="BV125" s="79"/>
      <c r="BW125" s="79"/>
      <c r="BX125" s="79"/>
      <c r="BY125" s="79"/>
      <c r="BZ125" s="79"/>
      <c r="CA125" s="79"/>
      <c r="CB125" s="79"/>
      <c r="CC125" s="79"/>
      <c r="CD125" s="79"/>
      <c r="CE125" s="79"/>
      <c r="CF125" s="79"/>
      <c r="CG125" s="79"/>
      <c r="CH125" s="79"/>
      <c r="CI125" s="79"/>
      <c r="CJ125" s="79"/>
      <c r="CK125" s="79"/>
      <c r="CL125" s="79"/>
      <c r="CM125" s="79"/>
      <c r="CN125" s="79"/>
      <c r="CO125" s="79"/>
      <c r="CP125" s="79"/>
      <c r="CQ125" s="79"/>
      <c r="CR125" s="79"/>
      <c r="CS125" s="79"/>
      <c r="CT125" s="79"/>
      <c r="CU125" s="79"/>
      <c r="CV125" s="79"/>
      <c r="CW125" s="79"/>
      <c r="CX125" s="79"/>
      <c r="CY125" s="79"/>
      <c r="CZ125" s="79"/>
      <c r="DA125" s="79"/>
      <c r="DB125" s="79"/>
      <c r="DC125" s="79"/>
      <c r="DD125" s="79"/>
      <c r="DE125" s="79"/>
      <c r="DF125" s="79"/>
      <c r="DG125" s="79"/>
      <c r="DH125" s="79"/>
      <c r="DI125" s="79"/>
      <c r="DJ125" s="79"/>
      <c r="DK125" s="79"/>
      <c r="DL125" s="79"/>
      <c r="DM125" s="79"/>
      <c r="DN125" s="79"/>
      <c r="DO125" s="79"/>
      <c r="DP125" s="79"/>
      <c r="DQ125" s="79"/>
      <c r="DR125" s="79"/>
      <c r="DS125" s="79"/>
      <c r="DT125" s="79"/>
      <c r="DU125" s="79"/>
      <c r="DV125" s="79"/>
      <c r="DW125" s="79"/>
      <c r="DX125" s="79"/>
      <c r="DY125" s="79"/>
      <c r="DZ125" s="79"/>
      <c r="EA125" s="79"/>
      <c r="EB125" s="79"/>
      <c r="EC125" s="79"/>
      <c r="ED125" s="79"/>
      <c r="EE125" s="79"/>
      <c r="EF125" s="79"/>
      <c r="EG125" s="79"/>
      <c r="EH125" s="79"/>
      <c r="EI125" s="79"/>
      <c r="EJ125" s="79"/>
      <c r="EK125" s="79"/>
      <c r="EL125" s="79"/>
      <c r="EM125" s="79"/>
      <c r="EN125" s="79"/>
      <c r="EO125" s="79"/>
      <c r="EP125" s="79"/>
      <c r="EQ125" s="79"/>
      <c r="ER125" s="79"/>
      <c r="ES125" s="79"/>
      <c r="ET125" s="79"/>
      <c r="EU125" s="79"/>
      <c r="EV125" s="79"/>
      <c r="EW125" s="79"/>
      <c r="EX125" s="79"/>
      <c r="EY125" s="79"/>
      <c r="EZ125" s="79"/>
      <c r="FA125" s="79"/>
      <c r="FB125" s="79"/>
      <c r="FC125" s="79"/>
      <c r="FD125" s="79"/>
      <c r="FE125" s="79"/>
      <c r="FF125" s="79"/>
      <c r="FG125" s="79"/>
      <c r="FH125" s="79"/>
      <c r="FI125" s="79"/>
      <c r="FJ125" s="79"/>
      <c r="FK125" s="79"/>
      <c r="FL125" s="79"/>
      <c r="FM125" s="79"/>
      <c r="FN125" s="79"/>
      <c r="FO125" s="79"/>
      <c r="FP125" s="79"/>
      <c r="FQ125" s="79"/>
      <c r="FR125" s="79"/>
      <c r="FS125" s="79"/>
      <c r="FT125" s="79"/>
      <c r="FU125" s="79"/>
      <c r="FV125" s="79"/>
      <c r="FW125" s="79"/>
      <c r="FX125" s="79"/>
      <c r="FY125" s="79"/>
      <c r="FZ125" s="79"/>
      <c r="GA125" s="79"/>
      <c r="GB125" s="79"/>
      <c r="GC125" s="79"/>
      <c r="GD125" s="79"/>
      <c r="GE125" s="79"/>
      <c r="GF125" s="79"/>
      <c r="GG125" s="79"/>
      <c r="GH125" s="79"/>
      <c r="GI125" s="79"/>
      <c r="GJ125" s="79"/>
      <c r="GK125" s="79"/>
      <c r="GL125" s="79"/>
      <c r="GM125" s="79"/>
      <c r="GN125" s="79"/>
      <c r="GO125" s="79"/>
      <c r="GP125" s="79"/>
      <c r="GQ125" s="79"/>
      <c r="GR125" s="79"/>
      <c r="GS125" s="79"/>
      <c r="GT125" s="79"/>
      <c r="GU125" s="79"/>
      <c r="GV125" s="79"/>
      <c r="GW125" s="79"/>
      <c r="GX125" s="79"/>
      <c r="GY125" s="79"/>
      <c r="GZ125" s="79"/>
      <c r="HA125" s="79"/>
      <c r="HB125" s="79"/>
      <c r="HC125" s="79"/>
      <c r="HD125" s="79"/>
      <c r="HE125" s="79"/>
      <c r="HF125" s="79"/>
      <c r="HG125" s="79"/>
      <c r="HH125" s="79"/>
      <c r="HI125" s="79"/>
      <c r="HJ125" s="79"/>
      <c r="HK125" s="79"/>
      <c r="HL125" s="79"/>
      <c r="HM125" s="79"/>
      <c r="HN125" s="79"/>
      <c r="HO125" s="79"/>
      <c r="HP125" s="79"/>
      <c r="HQ125" s="79"/>
      <c r="HR125" s="79"/>
      <c r="HS125" s="79"/>
      <c r="HT125" s="79"/>
      <c r="HU125" s="79"/>
      <c r="HV125" s="79"/>
      <c r="HW125" s="79"/>
      <c r="HX125" s="79"/>
      <c r="HY125" s="79"/>
      <c r="HZ125" s="79"/>
      <c r="IA125" s="79"/>
      <c r="IB125" s="79"/>
      <c r="IC125" s="79"/>
      <c r="ID125" s="79"/>
      <c r="IE125" s="79"/>
      <c r="IF125" s="79"/>
      <c r="IG125" s="79"/>
      <c r="IH125" s="79"/>
      <c r="II125" s="79"/>
      <c r="IJ125" s="79"/>
      <c r="IK125" s="79"/>
      <c r="IL125" s="79"/>
      <c r="IM125" s="79"/>
      <c r="IN125" s="79"/>
      <c r="IO125" s="79"/>
      <c r="IP125" s="79"/>
      <c r="IQ125" s="79"/>
      <c r="IR125" s="79"/>
      <c r="IS125" s="79"/>
      <c r="IT125" s="79"/>
      <c r="IU125" s="79"/>
      <c r="IV125" s="79"/>
      <c r="IW125" s="79"/>
    </row>
    <row r="126" spans="1:257" s="82" customFormat="1" ht="140.25" customHeight="1">
      <c r="A126" s="16"/>
      <c r="B126" s="20" t="s">
        <v>93</v>
      </c>
      <c r="C126" s="18" t="s">
        <v>102</v>
      </c>
      <c r="D126" s="22">
        <f>D124</f>
        <v>585.01</v>
      </c>
      <c r="E126" s="481"/>
      <c r="F126" s="22">
        <f>D126*E126</f>
        <v>0</v>
      </c>
      <c r="G126" s="81"/>
      <c r="H126" s="81"/>
      <c r="I126" s="81"/>
      <c r="J126" s="81"/>
      <c r="K126" s="81"/>
      <c r="L126" s="81"/>
      <c r="M126" s="81"/>
      <c r="N126" s="81"/>
      <c r="O126" s="81"/>
      <c r="P126" s="81"/>
      <c r="Q126" s="81"/>
      <c r="R126" s="81"/>
      <c r="S126" s="81"/>
      <c r="T126" s="81"/>
      <c r="U126" s="81"/>
      <c r="V126" s="81"/>
      <c r="W126" s="81"/>
      <c r="X126" s="81"/>
      <c r="Y126" s="81"/>
      <c r="Z126" s="81"/>
      <c r="AA126" s="81"/>
      <c r="AB126" s="81"/>
      <c r="AC126" s="81"/>
      <c r="AD126" s="81"/>
      <c r="AE126" s="81"/>
      <c r="AF126" s="81"/>
      <c r="AG126" s="81"/>
      <c r="AH126" s="81"/>
      <c r="AI126" s="81"/>
      <c r="AJ126" s="81"/>
      <c r="AK126" s="81"/>
      <c r="AL126" s="81"/>
      <c r="AM126" s="81"/>
      <c r="AN126" s="81"/>
      <c r="AO126" s="81"/>
      <c r="AP126" s="81"/>
      <c r="AQ126" s="81"/>
      <c r="AR126" s="81"/>
      <c r="AS126" s="81"/>
      <c r="AT126" s="81"/>
      <c r="AU126" s="81"/>
      <c r="AV126" s="81"/>
      <c r="AW126" s="81"/>
      <c r="AX126" s="81"/>
      <c r="AY126" s="81"/>
      <c r="AZ126" s="81"/>
      <c r="BA126" s="81"/>
      <c r="BB126" s="81"/>
      <c r="BC126" s="81"/>
      <c r="BD126" s="81"/>
      <c r="BE126" s="81"/>
      <c r="BF126" s="81"/>
      <c r="BG126" s="81"/>
      <c r="BH126" s="81"/>
      <c r="BI126" s="81"/>
      <c r="BJ126" s="81"/>
      <c r="BK126" s="81"/>
      <c r="BL126" s="81"/>
      <c r="BM126" s="81"/>
      <c r="BN126" s="81"/>
      <c r="BO126" s="81"/>
      <c r="BP126" s="81"/>
      <c r="BQ126" s="81"/>
      <c r="BR126" s="81"/>
      <c r="BS126" s="81"/>
      <c r="BT126" s="81"/>
      <c r="BU126" s="81"/>
      <c r="BV126" s="81"/>
      <c r="BW126" s="81"/>
      <c r="BX126" s="81"/>
      <c r="BY126" s="81"/>
      <c r="BZ126" s="81"/>
      <c r="CA126" s="81"/>
      <c r="CB126" s="81"/>
      <c r="CC126" s="81"/>
      <c r="CD126" s="81"/>
      <c r="CE126" s="81"/>
      <c r="CF126" s="81"/>
      <c r="CG126" s="81"/>
      <c r="CH126" s="81"/>
      <c r="CI126" s="81"/>
      <c r="CJ126" s="81"/>
      <c r="CK126" s="81"/>
      <c r="CL126" s="81"/>
      <c r="CM126" s="81"/>
      <c r="CN126" s="81"/>
      <c r="CO126" s="81"/>
      <c r="CP126" s="81"/>
      <c r="CQ126" s="81"/>
      <c r="CR126" s="81"/>
      <c r="CS126" s="81"/>
      <c r="CT126" s="81"/>
      <c r="CU126" s="81"/>
      <c r="CV126" s="81"/>
      <c r="CW126" s="81"/>
      <c r="CX126" s="81"/>
      <c r="CY126" s="81"/>
      <c r="CZ126" s="81"/>
      <c r="DA126" s="81"/>
      <c r="DB126" s="81"/>
      <c r="DC126" s="81"/>
      <c r="DD126" s="81"/>
      <c r="DE126" s="81"/>
      <c r="DF126" s="81"/>
      <c r="DG126" s="81"/>
      <c r="DH126" s="81"/>
      <c r="DI126" s="81"/>
      <c r="DJ126" s="81"/>
      <c r="DK126" s="81"/>
      <c r="DL126" s="81"/>
      <c r="DM126" s="81"/>
      <c r="DN126" s="81"/>
      <c r="DO126" s="81"/>
      <c r="DP126" s="81"/>
      <c r="DQ126" s="81"/>
      <c r="DR126" s="81"/>
      <c r="DS126" s="81"/>
      <c r="DT126" s="81"/>
      <c r="DU126" s="81"/>
      <c r="DV126" s="81"/>
      <c r="DW126" s="81"/>
      <c r="DX126" s="81"/>
      <c r="DY126" s="81"/>
      <c r="DZ126" s="81"/>
      <c r="EA126" s="81"/>
      <c r="EB126" s="81"/>
      <c r="EC126" s="81"/>
      <c r="ED126" s="81"/>
      <c r="EE126" s="81"/>
      <c r="EF126" s="81"/>
      <c r="EG126" s="81"/>
      <c r="EH126" s="81"/>
      <c r="EI126" s="81"/>
      <c r="EJ126" s="81"/>
      <c r="EK126" s="81"/>
      <c r="EL126" s="81"/>
      <c r="EM126" s="81"/>
      <c r="EN126" s="81"/>
      <c r="EO126" s="81"/>
      <c r="EP126" s="81"/>
      <c r="EQ126" s="81"/>
      <c r="ER126" s="81"/>
      <c r="ES126" s="81"/>
      <c r="ET126" s="81"/>
      <c r="EU126" s="81"/>
      <c r="EV126" s="81"/>
      <c r="EW126" s="81"/>
      <c r="EX126" s="81"/>
      <c r="EY126" s="81"/>
      <c r="EZ126" s="81"/>
      <c r="FA126" s="81"/>
      <c r="FB126" s="81"/>
      <c r="FC126" s="81"/>
      <c r="FD126" s="81"/>
      <c r="FE126" s="81"/>
      <c r="FF126" s="81"/>
      <c r="FG126" s="81"/>
      <c r="FH126" s="81"/>
      <c r="FI126" s="81"/>
      <c r="FJ126" s="81"/>
      <c r="FK126" s="81"/>
      <c r="FL126" s="81"/>
      <c r="FM126" s="81"/>
      <c r="FN126" s="81"/>
      <c r="FO126" s="81"/>
      <c r="FP126" s="81"/>
      <c r="FQ126" s="81"/>
      <c r="FR126" s="81"/>
      <c r="FS126" s="81"/>
      <c r="FT126" s="81"/>
      <c r="FU126" s="81"/>
      <c r="FV126" s="81"/>
      <c r="FW126" s="81"/>
      <c r="FX126" s="81"/>
      <c r="FY126" s="81"/>
      <c r="FZ126" s="81"/>
      <c r="GA126" s="81"/>
      <c r="GB126" s="81"/>
      <c r="GC126" s="81"/>
      <c r="GD126" s="81"/>
      <c r="GE126" s="81"/>
      <c r="GF126" s="81"/>
      <c r="GG126" s="81"/>
      <c r="GH126" s="81"/>
      <c r="GI126" s="81"/>
      <c r="GJ126" s="81"/>
      <c r="GK126" s="81"/>
      <c r="GL126" s="81"/>
      <c r="GM126" s="81"/>
      <c r="GN126" s="81"/>
      <c r="GO126" s="81"/>
      <c r="GP126" s="81"/>
      <c r="GQ126" s="81"/>
      <c r="GR126" s="81"/>
      <c r="GS126" s="81"/>
      <c r="GT126" s="81"/>
      <c r="GU126" s="81"/>
      <c r="GV126" s="81"/>
      <c r="GW126" s="81"/>
      <c r="GX126" s="81"/>
      <c r="GY126" s="81"/>
      <c r="GZ126" s="81"/>
      <c r="HA126" s="81"/>
      <c r="HB126" s="81"/>
      <c r="HC126" s="81"/>
      <c r="HD126" s="81"/>
      <c r="HE126" s="81"/>
      <c r="HF126" s="81"/>
      <c r="HG126" s="81"/>
      <c r="HH126" s="81"/>
      <c r="HI126" s="81"/>
      <c r="HJ126" s="81"/>
      <c r="HK126" s="81"/>
      <c r="HL126" s="81"/>
      <c r="HM126" s="81"/>
      <c r="HN126" s="81"/>
      <c r="HO126" s="81"/>
      <c r="HP126" s="81"/>
      <c r="HQ126" s="81"/>
      <c r="HR126" s="81"/>
      <c r="HS126" s="81"/>
      <c r="HT126" s="81"/>
      <c r="HU126" s="81"/>
      <c r="HV126" s="81"/>
      <c r="HW126" s="81"/>
      <c r="HX126" s="81"/>
      <c r="HY126" s="81"/>
      <c r="HZ126" s="81"/>
      <c r="IA126" s="81"/>
      <c r="IB126" s="81"/>
      <c r="IC126" s="81"/>
      <c r="ID126" s="81"/>
      <c r="IE126" s="81"/>
      <c r="IF126" s="81"/>
      <c r="IG126" s="81"/>
      <c r="IH126" s="81"/>
      <c r="II126" s="81"/>
      <c r="IJ126" s="81"/>
      <c r="IK126" s="81"/>
      <c r="IL126" s="81"/>
      <c r="IM126" s="81"/>
      <c r="IN126" s="81"/>
      <c r="IO126" s="81"/>
      <c r="IP126" s="81"/>
      <c r="IQ126" s="81"/>
      <c r="IR126" s="81"/>
      <c r="IS126" s="81"/>
      <c r="IT126" s="81"/>
      <c r="IU126" s="81"/>
      <c r="IV126" s="81"/>
      <c r="IW126" s="81"/>
    </row>
    <row r="127" spans="1:257" s="41" customFormat="1" ht="42.75">
      <c r="A127" s="17" t="s">
        <v>57</v>
      </c>
      <c r="B127" s="17" t="s">
        <v>94</v>
      </c>
      <c r="C127" s="38"/>
      <c r="D127" s="33"/>
      <c r="E127" s="490"/>
      <c r="F127" s="33"/>
      <c r="G127" s="40"/>
      <c r="H127" s="40"/>
      <c r="I127" s="40"/>
      <c r="J127" s="40"/>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c r="BW127" s="40"/>
      <c r="BX127" s="40"/>
      <c r="BY127" s="40"/>
      <c r="BZ127" s="40"/>
      <c r="CA127" s="40"/>
      <c r="CB127" s="40"/>
      <c r="CC127" s="40"/>
      <c r="CD127" s="40"/>
      <c r="CE127" s="40"/>
      <c r="CF127" s="40"/>
      <c r="CG127" s="40"/>
      <c r="CH127" s="40"/>
      <c r="CI127" s="40"/>
      <c r="CJ127" s="40"/>
      <c r="CK127" s="40"/>
      <c r="CL127" s="40"/>
      <c r="CM127" s="40"/>
      <c r="CN127" s="40"/>
      <c r="CO127" s="40"/>
      <c r="CP127" s="40"/>
      <c r="CQ127" s="40"/>
      <c r="CR127" s="40"/>
      <c r="CS127" s="40"/>
      <c r="CT127" s="40"/>
      <c r="CU127" s="40"/>
      <c r="CV127" s="40"/>
      <c r="CW127" s="40"/>
      <c r="CX127" s="40"/>
      <c r="CY127" s="40"/>
      <c r="CZ127" s="40"/>
      <c r="DA127" s="40"/>
      <c r="DB127" s="40"/>
      <c r="DC127" s="40"/>
      <c r="DD127" s="40"/>
      <c r="DE127" s="40"/>
      <c r="DF127" s="40"/>
      <c r="DG127" s="40"/>
      <c r="DH127" s="40"/>
      <c r="DI127" s="40"/>
      <c r="DJ127" s="40"/>
      <c r="DK127" s="40"/>
      <c r="DL127" s="40"/>
      <c r="DM127" s="40"/>
      <c r="DN127" s="40"/>
      <c r="DO127" s="40"/>
      <c r="DP127" s="40"/>
      <c r="DQ127" s="40"/>
      <c r="DR127" s="40"/>
      <c r="DS127" s="40"/>
      <c r="DT127" s="40"/>
      <c r="DU127" s="40"/>
      <c r="DV127" s="40"/>
      <c r="DW127" s="40"/>
      <c r="DX127" s="40"/>
      <c r="DY127" s="40"/>
      <c r="DZ127" s="40"/>
      <c r="EA127" s="40"/>
      <c r="EB127" s="40"/>
      <c r="EC127" s="40"/>
      <c r="ED127" s="40"/>
      <c r="EE127" s="40"/>
      <c r="EF127" s="40"/>
      <c r="EG127" s="40"/>
      <c r="EH127" s="40"/>
      <c r="EI127" s="40"/>
      <c r="EJ127" s="40"/>
      <c r="EK127" s="40"/>
      <c r="EL127" s="40"/>
      <c r="EM127" s="40"/>
      <c r="EN127" s="40"/>
      <c r="EO127" s="40"/>
      <c r="EP127" s="40"/>
      <c r="EQ127" s="40"/>
      <c r="ER127" s="40"/>
      <c r="ES127" s="40"/>
      <c r="ET127" s="40"/>
      <c r="EU127" s="40"/>
      <c r="EV127" s="40"/>
      <c r="EW127" s="40"/>
      <c r="EX127" s="40"/>
      <c r="EY127" s="40"/>
      <c r="EZ127" s="40"/>
      <c r="FA127" s="40"/>
      <c r="FB127" s="40"/>
      <c r="FC127" s="40"/>
      <c r="FD127" s="40"/>
      <c r="FE127" s="40"/>
      <c r="FF127" s="40"/>
      <c r="FG127" s="40"/>
      <c r="FH127" s="40"/>
      <c r="FI127" s="40"/>
      <c r="FJ127" s="40"/>
      <c r="FK127" s="40"/>
      <c r="FL127" s="40"/>
      <c r="FM127" s="40"/>
      <c r="FN127" s="40"/>
      <c r="FO127" s="40"/>
      <c r="FP127" s="40"/>
      <c r="FQ127" s="40"/>
      <c r="FR127" s="40"/>
      <c r="FS127" s="40"/>
      <c r="FT127" s="40"/>
      <c r="FU127" s="40"/>
      <c r="FV127" s="40"/>
      <c r="FW127" s="40"/>
      <c r="FX127" s="40"/>
      <c r="FY127" s="40"/>
      <c r="FZ127" s="40"/>
      <c r="GA127" s="40"/>
      <c r="GB127" s="40"/>
      <c r="GC127" s="40"/>
      <c r="GD127" s="40"/>
      <c r="GE127" s="40"/>
      <c r="GF127" s="40"/>
      <c r="GG127" s="40"/>
      <c r="GH127" s="40"/>
      <c r="GI127" s="40"/>
      <c r="GJ127" s="40"/>
      <c r="GK127" s="40"/>
      <c r="GL127" s="40"/>
      <c r="GM127" s="40"/>
      <c r="GN127" s="40"/>
      <c r="GO127" s="40"/>
      <c r="GP127" s="40"/>
      <c r="GQ127" s="40"/>
      <c r="GR127" s="40"/>
      <c r="GS127" s="40"/>
      <c r="GT127" s="40"/>
      <c r="GU127" s="40"/>
      <c r="GV127" s="40"/>
      <c r="GW127" s="40"/>
      <c r="GX127" s="40"/>
      <c r="GY127" s="40"/>
      <c r="GZ127" s="40"/>
      <c r="HA127" s="40"/>
      <c r="HB127" s="40"/>
      <c r="HC127" s="40"/>
      <c r="HD127" s="40"/>
      <c r="HE127" s="40"/>
      <c r="HF127" s="40"/>
      <c r="HG127" s="40"/>
      <c r="HH127" s="40"/>
      <c r="HI127" s="40"/>
      <c r="HJ127" s="40"/>
      <c r="HK127" s="40"/>
      <c r="HL127" s="40"/>
      <c r="HM127" s="40"/>
      <c r="HN127" s="40"/>
      <c r="HO127" s="40"/>
      <c r="HP127" s="40"/>
      <c r="HQ127" s="40"/>
      <c r="HR127" s="40"/>
      <c r="HS127" s="40"/>
      <c r="HT127" s="40"/>
      <c r="HU127" s="40"/>
      <c r="HV127" s="40"/>
      <c r="HW127" s="40"/>
      <c r="HX127" s="40"/>
      <c r="HY127" s="40"/>
      <c r="HZ127" s="40"/>
      <c r="IA127" s="40"/>
      <c r="IB127" s="40"/>
      <c r="IC127" s="40"/>
      <c r="ID127" s="40"/>
      <c r="IE127" s="40"/>
      <c r="IF127" s="40"/>
      <c r="IG127" s="40"/>
      <c r="IH127" s="40"/>
      <c r="II127" s="40"/>
      <c r="IJ127" s="40"/>
      <c r="IK127" s="40"/>
      <c r="IL127" s="40"/>
      <c r="IM127" s="40"/>
      <c r="IN127" s="40"/>
      <c r="IO127" s="40"/>
      <c r="IP127" s="40"/>
      <c r="IQ127" s="40"/>
      <c r="IR127" s="40"/>
      <c r="IS127" s="40"/>
      <c r="IT127" s="40"/>
      <c r="IU127" s="40"/>
      <c r="IV127" s="40"/>
      <c r="IW127" s="40"/>
    </row>
    <row r="128" spans="1:257" ht="86.25" customHeight="1">
      <c r="A128" s="16"/>
      <c r="B128" s="20" t="s">
        <v>95</v>
      </c>
      <c r="C128" s="45" t="s">
        <v>19</v>
      </c>
      <c r="D128" s="22">
        <f>D16</f>
        <v>500.04880000000003</v>
      </c>
      <c r="E128" s="481"/>
      <c r="F128" s="22">
        <f>D128*E128</f>
        <v>0</v>
      </c>
    </row>
    <row r="129" spans="1:257" s="80" customFormat="1">
      <c r="A129" s="17" t="s">
        <v>58</v>
      </c>
      <c r="B129" s="17" t="s">
        <v>96</v>
      </c>
      <c r="C129" s="38"/>
      <c r="D129" s="83"/>
      <c r="E129" s="487"/>
      <c r="F129" s="39"/>
      <c r="G129" s="79"/>
      <c r="H129" s="79"/>
      <c r="I129" s="79"/>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P129" s="79"/>
      <c r="AQ129" s="79"/>
      <c r="AR129" s="79"/>
      <c r="AS129" s="79"/>
      <c r="AT129" s="79"/>
      <c r="AU129" s="79"/>
      <c r="AV129" s="79"/>
      <c r="AW129" s="79"/>
      <c r="AX129" s="79"/>
      <c r="AY129" s="79"/>
      <c r="AZ129" s="79"/>
      <c r="BA129" s="79"/>
      <c r="BB129" s="79"/>
      <c r="BC129" s="79"/>
      <c r="BD129" s="79"/>
      <c r="BE129" s="79"/>
      <c r="BF129" s="79"/>
      <c r="BG129" s="79"/>
      <c r="BH129" s="79"/>
      <c r="BI129" s="79"/>
      <c r="BJ129" s="79"/>
      <c r="BK129" s="79"/>
      <c r="BL129" s="79"/>
      <c r="BM129" s="79"/>
      <c r="BN129" s="79"/>
      <c r="BO129" s="79"/>
      <c r="BP129" s="79"/>
      <c r="BQ129" s="79"/>
      <c r="BR129" s="79"/>
      <c r="BS129" s="79"/>
      <c r="BT129" s="79"/>
      <c r="BU129" s="79"/>
      <c r="BV129" s="79"/>
      <c r="BW129" s="79"/>
      <c r="BX129" s="79"/>
      <c r="BY129" s="79"/>
      <c r="BZ129" s="79"/>
      <c r="CA129" s="79"/>
      <c r="CB129" s="79"/>
      <c r="CC129" s="79"/>
      <c r="CD129" s="79"/>
      <c r="CE129" s="79"/>
      <c r="CF129" s="79"/>
      <c r="CG129" s="79"/>
      <c r="CH129" s="79"/>
      <c r="CI129" s="79"/>
      <c r="CJ129" s="79"/>
      <c r="CK129" s="79"/>
      <c r="CL129" s="79"/>
      <c r="CM129" s="79"/>
      <c r="CN129" s="79"/>
      <c r="CO129" s="79"/>
      <c r="CP129" s="79"/>
      <c r="CQ129" s="79"/>
      <c r="CR129" s="79"/>
      <c r="CS129" s="79"/>
      <c r="CT129" s="79"/>
      <c r="CU129" s="79"/>
      <c r="CV129" s="79"/>
      <c r="CW129" s="79"/>
      <c r="CX129" s="79"/>
      <c r="CY129" s="79"/>
      <c r="CZ129" s="79"/>
      <c r="DA129" s="79"/>
      <c r="DB129" s="79"/>
      <c r="DC129" s="79"/>
      <c r="DD129" s="79"/>
      <c r="DE129" s="79"/>
      <c r="DF129" s="79"/>
      <c r="DG129" s="79"/>
      <c r="DH129" s="79"/>
      <c r="DI129" s="79"/>
      <c r="DJ129" s="79"/>
      <c r="DK129" s="79"/>
      <c r="DL129" s="79"/>
      <c r="DM129" s="79"/>
      <c r="DN129" s="79"/>
      <c r="DO129" s="79"/>
      <c r="DP129" s="79"/>
      <c r="DQ129" s="79"/>
      <c r="DR129" s="79"/>
      <c r="DS129" s="79"/>
      <c r="DT129" s="79"/>
      <c r="DU129" s="79"/>
      <c r="DV129" s="79"/>
      <c r="DW129" s="79"/>
      <c r="DX129" s="79"/>
      <c r="DY129" s="79"/>
      <c r="DZ129" s="79"/>
      <c r="EA129" s="79"/>
      <c r="EB129" s="79"/>
      <c r="EC129" s="79"/>
      <c r="ED129" s="79"/>
      <c r="EE129" s="79"/>
      <c r="EF129" s="79"/>
      <c r="EG129" s="79"/>
      <c r="EH129" s="79"/>
      <c r="EI129" s="79"/>
      <c r="EJ129" s="79"/>
      <c r="EK129" s="79"/>
      <c r="EL129" s="79"/>
      <c r="EM129" s="79"/>
      <c r="EN129" s="79"/>
      <c r="EO129" s="79"/>
      <c r="EP129" s="79"/>
      <c r="EQ129" s="79"/>
      <c r="ER129" s="79"/>
      <c r="ES129" s="79"/>
      <c r="ET129" s="79"/>
      <c r="EU129" s="79"/>
      <c r="EV129" s="79"/>
      <c r="EW129" s="79"/>
      <c r="EX129" s="79"/>
      <c r="EY129" s="79"/>
      <c r="EZ129" s="79"/>
      <c r="FA129" s="79"/>
      <c r="FB129" s="79"/>
      <c r="FC129" s="79"/>
      <c r="FD129" s="79"/>
      <c r="FE129" s="79"/>
      <c r="FF129" s="79"/>
      <c r="FG129" s="79"/>
      <c r="FH129" s="79"/>
      <c r="FI129" s="79"/>
      <c r="FJ129" s="79"/>
      <c r="FK129" s="79"/>
      <c r="FL129" s="79"/>
      <c r="FM129" s="79"/>
      <c r="FN129" s="79"/>
      <c r="FO129" s="79"/>
      <c r="FP129" s="79"/>
      <c r="FQ129" s="79"/>
      <c r="FR129" s="79"/>
      <c r="FS129" s="79"/>
      <c r="FT129" s="79"/>
      <c r="FU129" s="79"/>
      <c r="FV129" s="79"/>
      <c r="FW129" s="79"/>
      <c r="FX129" s="79"/>
      <c r="FY129" s="79"/>
      <c r="FZ129" s="79"/>
      <c r="GA129" s="79"/>
      <c r="GB129" s="79"/>
      <c r="GC129" s="79"/>
      <c r="GD129" s="79"/>
      <c r="GE129" s="79"/>
      <c r="GF129" s="79"/>
      <c r="GG129" s="79"/>
      <c r="GH129" s="79"/>
      <c r="GI129" s="79"/>
      <c r="GJ129" s="79"/>
      <c r="GK129" s="79"/>
      <c r="GL129" s="79"/>
      <c r="GM129" s="79"/>
      <c r="GN129" s="79"/>
      <c r="GO129" s="79"/>
      <c r="GP129" s="79"/>
      <c r="GQ129" s="79"/>
      <c r="GR129" s="79"/>
      <c r="GS129" s="79"/>
      <c r="GT129" s="79"/>
      <c r="GU129" s="79"/>
      <c r="GV129" s="79"/>
      <c r="GW129" s="79"/>
      <c r="GX129" s="79"/>
      <c r="GY129" s="79"/>
      <c r="GZ129" s="79"/>
      <c r="HA129" s="79"/>
      <c r="HB129" s="79"/>
      <c r="HC129" s="79"/>
      <c r="HD129" s="79"/>
      <c r="HE129" s="79"/>
      <c r="HF129" s="79"/>
      <c r="HG129" s="79"/>
      <c r="HH129" s="79"/>
      <c r="HI129" s="79"/>
      <c r="HJ129" s="79"/>
      <c r="HK129" s="79"/>
      <c r="HL129" s="79"/>
      <c r="HM129" s="79"/>
      <c r="HN129" s="79"/>
      <c r="HO129" s="79"/>
      <c r="HP129" s="79"/>
      <c r="HQ129" s="79"/>
      <c r="HR129" s="79"/>
      <c r="HS129" s="79"/>
      <c r="HT129" s="79"/>
      <c r="HU129" s="79"/>
      <c r="HV129" s="79"/>
      <c r="HW129" s="79"/>
      <c r="HX129" s="79"/>
      <c r="HY129" s="79"/>
      <c r="HZ129" s="79"/>
      <c r="IA129" s="79"/>
      <c r="IB129" s="79"/>
      <c r="IC129" s="79"/>
      <c r="ID129" s="79"/>
      <c r="IE129" s="79"/>
      <c r="IF129" s="79"/>
      <c r="IG129" s="79"/>
      <c r="IH129" s="79"/>
      <c r="II129" s="79"/>
      <c r="IJ129" s="79"/>
      <c r="IK129" s="79"/>
      <c r="IL129" s="79"/>
      <c r="IM129" s="79"/>
      <c r="IN129" s="79"/>
      <c r="IO129" s="79"/>
      <c r="IP129" s="79"/>
      <c r="IQ129" s="79"/>
      <c r="IR129" s="79"/>
      <c r="IS129" s="79"/>
      <c r="IT129" s="79"/>
      <c r="IU129" s="79"/>
      <c r="IV129" s="79"/>
      <c r="IW129" s="79"/>
    </row>
    <row r="130" spans="1:257" s="82" customFormat="1" ht="195">
      <c r="A130" s="16"/>
      <c r="B130" s="20" t="s">
        <v>123</v>
      </c>
      <c r="C130" s="18" t="s">
        <v>102</v>
      </c>
      <c r="D130" s="22">
        <f>D126</f>
        <v>585.01</v>
      </c>
      <c r="E130" s="481"/>
      <c r="F130" s="22">
        <f>D130*E130</f>
        <v>0</v>
      </c>
      <c r="G130" s="81"/>
      <c r="H130" s="81"/>
      <c r="I130" s="81"/>
      <c r="J130" s="81"/>
      <c r="K130" s="81"/>
      <c r="L130" s="81"/>
      <c r="M130" s="81"/>
      <c r="N130" s="81"/>
      <c r="O130" s="81"/>
      <c r="P130" s="81"/>
      <c r="Q130" s="81"/>
      <c r="R130" s="81"/>
      <c r="S130" s="81"/>
      <c r="T130" s="81"/>
      <c r="U130" s="81"/>
      <c r="V130" s="81"/>
      <c r="W130" s="81"/>
      <c r="X130" s="81"/>
      <c r="Y130" s="81"/>
      <c r="Z130" s="81"/>
      <c r="AA130" s="81"/>
      <c r="AB130" s="81"/>
      <c r="AC130" s="81"/>
      <c r="AD130" s="81"/>
      <c r="AE130" s="81"/>
      <c r="AF130" s="81"/>
      <c r="AG130" s="81"/>
      <c r="AH130" s="81"/>
      <c r="AI130" s="81"/>
      <c r="AJ130" s="81"/>
      <c r="AK130" s="81"/>
      <c r="AL130" s="81"/>
      <c r="AM130" s="81"/>
      <c r="AN130" s="81"/>
      <c r="AO130" s="81"/>
      <c r="AP130" s="81"/>
      <c r="AQ130" s="81"/>
      <c r="AR130" s="81"/>
      <c r="AS130" s="81"/>
      <c r="AT130" s="81"/>
      <c r="AU130" s="81"/>
      <c r="AV130" s="81"/>
      <c r="AW130" s="81"/>
      <c r="AX130" s="81"/>
      <c r="AY130" s="81"/>
      <c r="AZ130" s="81"/>
      <c r="BA130" s="81"/>
      <c r="BB130" s="81"/>
      <c r="BC130" s="81"/>
      <c r="BD130" s="81"/>
      <c r="BE130" s="81"/>
      <c r="BF130" s="81"/>
      <c r="BG130" s="81"/>
      <c r="BH130" s="81"/>
      <c r="BI130" s="81"/>
      <c r="BJ130" s="81"/>
      <c r="BK130" s="81"/>
      <c r="BL130" s="81"/>
      <c r="BM130" s="81"/>
      <c r="BN130" s="81"/>
      <c r="BO130" s="81"/>
      <c r="BP130" s="81"/>
      <c r="BQ130" s="81"/>
      <c r="BR130" s="81"/>
      <c r="BS130" s="81"/>
      <c r="BT130" s="81"/>
      <c r="BU130" s="81"/>
      <c r="BV130" s="81"/>
      <c r="BW130" s="81"/>
      <c r="BX130" s="81"/>
      <c r="BY130" s="81"/>
      <c r="BZ130" s="81"/>
      <c r="CA130" s="81"/>
      <c r="CB130" s="81"/>
      <c r="CC130" s="81"/>
      <c r="CD130" s="81"/>
      <c r="CE130" s="81"/>
      <c r="CF130" s="81"/>
      <c r="CG130" s="81"/>
      <c r="CH130" s="81"/>
      <c r="CI130" s="81"/>
      <c r="CJ130" s="81"/>
      <c r="CK130" s="81"/>
      <c r="CL130" s="81"/>
      <c r="CM130" s="81"/>
      <c r="CN130" s="81"/>
      <c r="CO130" s="81"/>
      <c r="CP130" s="81"/>
      <c r="CQ130" s="81"/>
      <c r="CR130" s="81"/>
      <c r="CS130" s="81"/>
      <c r="CT130" s="81"/>
      <c r="CU130" s="81"/>
      <c r="CV130" s="81"/>
      <c r="CW130" s="81"/>
      <c r="CX130" s="81"/>
      <c r="CY130" s="81"/>
      <c r="CZ130" s="81"/>
      <c r="DA130" s="81"/>
      <c r="DB130" s="81"/>
      <c r="DC130" s="81"/>
      <c r="DD130" s="81"/>
      <c r="DE130" s="81"/>
      <c r="DF130" s="81"/>
      <c r="DG130" s="81"/>
      <c r="DH130" s="81"/>
      <c r="DI130" s="81"/>
      <c r="DJ130" s="81"/>
      <c r="DK130" s="81"/>
      <c r="DL130" s="81"/>
      <c r="DM130" s="81"/>
      <c r="DN130" s="81"/>
      <c r="DO130" s="81"/>
      <c r="DP130" s="81"/>
      <c r="DQ130" s="81"/>
      <c r="DR130" s="81"/>
      <c r="DS130" s="81"/>
      <c r="DT130" s="81"/>
      <c r="DU130" s="81"/>
      <c r="DV130" s="81"/>
      <c r="DW130" s="81"/>
      <c r="DX130" s="81"/>
      <c r="DY130" s="81"/>
      <c r="DZ130" s="81"/>
      <c r="EA130" s="81"/>
      <c r="EB130" s="81"/>
      <c r="EC130" s="81"/>
      <c r="ED130" s="81"/>
      <c r="EE130" s="81"/>
      <c r="EF130" s="81"/>
      <c r="EG130" s="81"/>
      <c r="EH130" s="81"/>
      <c r="EI130" s="81"/>
      <c r="EJ130" s="81"/>
      <c r="EK130" s="81"/>
      <c r="EL130" s="81"/>
      <c r="EM130" s="81"/>
      <c r="EN130" s="81"/>
      <c r="EO130" s="81"/>
      <c r="EP130" s="81"/>
      <c r="EQ130" s="81"/>
      <c r="ER130" s="81"/>
      <c r="ES130" s="81"/>
      <c r="ET130" s="81"/>
      <c r="EU130" s="81"/>
      <c r="EV130" s="81"/>
      <c r="EW130" s="81"/>
      <c r="EX130" s="81"/>
      <c r="EY130" s="81"/>
      <c r="EZ130" s="81"/>
      <c r="FA130" s="81"/>
      <c r="FB130" s="81"/>
      <c r="FC130" s="81"/>
      <c r="FD130" s="81"/>
      <c r="FE130" s="81"/>
      <c r="FF130" s="81"/>
      <c r="FG130" s="81"/>
      <c r="FH130" s="81"/>
      <c r="FI130" s="81"/>
      <c r="FJ130" s="81"/>
      <c r="FK130" s="81"/>
      <c r="FL130" s="81"/>
      <c r="FM130" s="81"/>
      <c r="FN130" s="81"/>
      <c r="FO130" s="81"/>
      <c r="FP130" s="81"/>
      <c r="FQ130" s="81"/>
      <c r="FR130" s="81"/>
      <c r="FS130" s="81"/>
      <c r="FT130" s="81"/>
      <c r="FU130" s="81"/>
      <c r="FV130" s="81"/>
      <c r="FW130" s="81"/>
      <c r="FX130" s="81"/>
      <c r="FY130" s="81"/>
      <c r="FZ130" s="81"/>
      <c r="GA130" s="81"/>
      <c r="GB130" s="81"/>
      <c r="GC130" s="81"/>
      <c r="GD130" s="81"/>
      <c r="GE130" s="81"/>
      <c r="GF130" s="81"/>
      <c r="GG130" s="81"/>
      <c r="GH130" s="81"/>
      <c r="GI130" s="81"/>
      <c r="GJ130" s="81"/>
      <c r="GK130" s="81"/>
      <c r="GL130" s="81"/>
      <c r="GM130" s="81"/>
      <c r="GN130" s="81"/>
      <c r="GO130" s="81"/>
      <c r="GP130" s="81"/>
      <c r="GQ130" s="81"/>
      <c r="GR130" s="81"/>
      <c r="GS130" s="81"/>
      <c r="GT130" s="81"/>
      <c r="GU130" s="81"/>
      <c r="GV130" s="81"/>
      <c r="GW130" s="81"/>
      <c r="GX130" s="81"/>
      <c r="GY130" s="81"/>
      <c r="GZ130" s="81"/>
      <c r="HA130" s="81"/>
      <c r="HB130" s="81"/>
      <c r="HC130" s="81"/>
      <c r="HD130" s="81"/>
      <c r="HE130" s="81"/>
      <c r="HF130" s="81"/>
      <c r="HG130" s="81"/>
      <c r="HH130" s="81"/>
      <c r="HI130" s="81"/>
      <c r="HJ130" s="81"/>
      <c r="HK130" s="81"/>
      <c r="HL130" s="81"/>
      <c r="HM130" s="81"/>
      <c r="HN130" s="81"/>
      <c r="HO130" s="81"/>
      <c r="HP130" s="81"/>
      <c r="HQ130" s="81"/>
      <c r="HR130" s="81"/>
      <c r="HS130" s="81"/>
      <c r="HT130" s="81"/>
      <c r="HU130" s="81"/>
      <c r="HV130" s="81"/>
      <c r="HW130" s="81"/>
      <c r="HX130" s="81"/>
      <c r="HY130" s="81"/>
      <c r="HZ130" s="81"/>
      <c r="IA130" s="81"/>
      <c r="IB130" s="81"/>
      <c r="IC130" s="81"/>
      <c r="ID130" s="81"/>
      <c r="IE130" s="81"/>
      <c r="IF130" s="81"/>
      <c r="IG130" s="81"/>
      <c r="IH130" s="81"/>
      <c r="II130" s="81"/>
      <c r="IJ130" s="81"/>
      <c r="IK130" s="81"/>
      <c r="IL130" s="81"/>
      <c r="IM130" s="81"/>
      <c r="IN130" s="81"/>
      <c r="IO130" s="81"/>
      <c r="IP130" s="81"/>
      <c r="IQ130" s="81"/>
      <c r="IR130" s="81"/>
      <c r="IS130" s="81"/>
      <c r="IT130" s="81"/>
      <c r="IU130" s="81"/>
      <c r="IV130" s="81"/>
      <c r="IW130" s="81"/>
    </row>
    <row r="131" spans="1:257" s="80" customFormat="1">
      <c r="A131" s="17" t="s">
        <v>98</v>
      </c>
      <c r="B131" s="17" t="s">
        <v>99</v>
      </c>
      <c r="C131" s="38"/>
      <c r="D131" s="77"/>
      <c r="E131" s="487"/>
      <c r="F131" s="39"/>
      <c r="G131" s="79"/>
      <c r="H131" s="79"/>
      <c r="I131" s="79"/>
      <c r="J131" s="79"/>
      <c r="K131" s="79"/>
      <c r="L131" s="79"/>
      <c r="M131" s="79"/>
      <c r="N131" s="79"/>
      <c r="O131" s="79"/>
      <c r="P131" s="79"/>
      <c r="Q131" s="79"/>
      <c r="R131" s="79"/>
      <c r="S131" s="79"/>
      <c r="T131" s="79"/>
      <c r="U131" s="79"/>
      <c r="V131" s="79"/>
      <c r="W131" s="79"/>
      <c r="X131" s="79"/>
      <c r="Y131" s="79"/>
      <c r="Z131" s="79"/>
      <c r="AA131" s="79"/>
      <c r="AB131" s="79"/>
      <c r="AC131" s="79"/>
      <c r="AD131" s="79"/>
      <c r="AE131" s="79"/>
      <c r="AF131" s="79"/>
      <c r="AG131" s="79"/>
      <c r="AH131" s="79"/>
      <c r="AI131" s="79"/>
      <c r="AJ131" s="79"/>
      <c r="AK131" s="79"/>
      <c r="AL131" s="79"/>
      <c r="AM131" s="79"/>
      <c r="AN131" s="79"/>
      <c r="AO131" s="79"/>
      <c r="AP131" s="79"/>
      <c r="AQ131" s="79"/>
      <c r="AR131" s="79"/>
      <c r="AS131" s="79"/>
      <c r="AT131" s="79"/>
      <c r="AU131" s="79"/>
      <c r="AV131" s="79"/>
      <c r="AW131" s="79"/>
      <c r="AX131" s="79"/>
      <c r="AY131" s="79"/>
      <c r="AZ131" s="79"/>
      <c r="BA131" s="79"/>
      <c r="BB131" s="79"/>
      <c r="BC131" s="79"/>
      <c r="BD131" s="79"/>
      <c r="BE131" s="79"/>
      <c r="BF131" s="79"/>
      <c r="BG131" s="79"/>
      <c r="BH131" s="79"/>
      <c r="BI131" s="79"/>
      <c r="BJ131" s="79"/>
      <c r="BK131" s="79"/>
      <c r="BL131" s="79"/>
      <c r="BM131" s="79"/>
      <c r="BN131" s="79"/>
      <c r="BO131" s="79"/>
      <c r="BP131" s="79"/>
      <c r="BQ131" s="79"/>
      <c r="BR131" s="79"/>
      <c r="BS131" s="79"/>
      <c r="BT131" s="79"/>
      <c r="BU131" s="79"/>
      <c r="BV131" s="79"/>
      <c r="BW131" s="79"/>
      <c r="BX131" s="79"/>
      <c r="BY131" s="79"/>
      <c r="BZ131" s="79"/>
      <c r="CA131" s="79"/>
      <c r="CB131" s="79"/>
      <c r="CC131" s="79"/>
      <c r="CD131" s="79"/>
      <c r="CE131" s="79"/>
      <c r="CF131" s="79"/>
      <c r="CG131" s="79"/>
      <c r="CH131" s="79"/>
      <c r="CI131" s="79"/>
      <c r="CJ131" s="79"/>
      <c r="CK131" s="79"/>
      <c r="CL131" s="79"/>
      <c r="CM131" s="79"/>
      <c r="CN131" s="79"/>
      <c r="CO131" s="79"/>
      <c r="CP131" s="79"/>
      <c r="CQ131" s="79"/>
      <c r="CR131" s="79"/>
      <c r="CS131" s="79"/>
      <c r="CT131" s="79"/>
      <c r="CU131" s="79"/>
      <c r="CV131" s="79"/>
      <c r="CW131" s="79"/>
      <c r="CX131" s="79"/>
      <c r="CY131" s="79"/>
      <c r="CZ131" s="79"/>
      <c r="DA131" s="79"/>
      <c r="DB131" s="79"/>
      <c r="DC131" s="79"/>
      <c r="DD131" s="79"/>
      <c r="DE131" s="79"/>
      <c r="DF131" s="79"/>
      <c r="DG131" s="79"/>
      <c r="DH131" s="79"/>
      <c r="DI131" s="79"/>
      <c r="DJ131" s="79"/>
      <c r="DK131" s="79"/>
      <c r="DL131" s="79"/>
      <c r="DM131" s="79"/>
      <c r="DN131" s="79"/>
      <c r="DO131" s="79"/>
      <c r="DP131" s="79"/>
      <c r="DQ131" s="79"/>
      <c r="DR131" s="79"/>
      <c r="DS131" s="79"/>
      <c r="DT131" s="79"/>
      <c r="DU131" s="79"/>
      <c r="DV131" s="79"/>
      <c r="DW131" s="79"/>
      <c r="DX131" s="79"/>
      <c r="DY131" s="79"/>
      <c r="DZ131" s="79"/>
      <c r="EA131" s="79"/>
      <c r="EB131" s="79"/>
      <c r="EC131" s="79"/>
      <c r="ED131" s="79"/>
      <c r="EE131" s="79"/>
      <c r="EF131" s="79"/>
      <c r="EG131" s="79"/>
      <c r="EH131" s="79"/>
      <c r="EI131" s="79"/>
      <c r="EJ131" s="79"/>
      <c r="EK131" s="79"/>
      <c r="EL131" s="79"/>
      <c r="EM131" s="79"/>
      <c r="EN131" s="79"/>
      <c r="EO131" s="79"/>
      <c r="EP131" s="79"/>
      <c r="EQ131" s="79"/>
      <c r="ER131" s="79"/>
      <c r="ES131" s="79"/>
      <c r="ET131" s="79"/>
      <c r="EU131" s="79"/>
      <c r="EV131" s="79"/>
      <c r="EW131" s="79"/>
      <c r="EX131" s="79"/>
      <c r="EY131" s="79"/>
      <c r="EZ131" s="79"/>
      <c r="FA131" s="79"/>
      <c r="FB131" s="79"/>
      <c r="FC131" s="79"/>
      <c r="FD131" s="79"/>
      <c r="FE131" s="79"/>
      <c r="FF131" s="79"/>
      <c r="FG131" s="79"/>
      <c r="FH131" s="79"/>
      <c r="FI131" s="79"/>
      <c r="FJ131" s="79"/>
      <c r="FK131" s="79"/>
      <c r="FL131" s="79"/>
      <c r="FM131" s="79"/>
      <c r="FN131" s="79"/>
      <c r="FO131" s="79"/>
      <c r="FP131" s="79"/>
      <c r="FQ131" s="79"/>
      <c r="FR131" s="79"/>
      <c r="FS131" s="79"/>
      <c r="FT131" s="79"/>
      <c r="FU131" s="79"/>
      <c r="FV131" s="79"/>
      <c r="FW131" s="79"/>
      <c r="FX131" s="79"/>
      <c r="FY131" s="79"/>
      <c r="FZ131" s="79"/>
      <c r="GA131" s="79"/>
      <c r="GB131" s="79"/>
      <c r="GC131" s="79"/>
      <c r="GD131" s="79"/>
      <c r="GE131" s="79"/>
      <c r="GF131" s="79"/>
      <c r="GG131" s="79"/>
      <c r="GH131" s="79"/>
      <c r="GI131" s="79"/>
      <c r="GJ131" s="79"/>
      <c r="GK131" s="79"/>
      <c r="GL131" s="79"/>
      <c r="GM131" s="79"/>
      <c r="GN131" s="79"/>
      <c r="GO131" s="79"/>
      <c r="GP131" s="79"/>
      <c r="GQ131" s="79"/>
      <c r="GR131" s="79"/>
      <c r="GS131" s="79"/>
      <c r="GT131" s="79"/>
      <c r="GU131" s="79"/>
      <c r="GV131" s="79"/>
      <c r="GW131" s="79"/>
      <c r="GX131" s="79"/>
      <c r="GY131" s="79"/>
      <c r="GZ131" s="79"/>
      <c r="HA131" s="79"/>
      <c r="HB131" s="79"/>
      <c r="HC131" s="79"/>
      <c r="HD131" s="79"/>
      <c r="HE131" s="79"/>
      <c r="HF131" s="79"/>
      <c r="HG131" s="79"/>
      <c r="HH131" s="79"/>
      <c r="HI131" s="79"/>
      <c r="HJ131" s="79"/>
      <c r="HK131" s="79"/>
      <c r="HL131" s="79"/>
      <c r="HM131" s="79"/>
      <c r="HN131" s="79"/>
      <c r="HO131" s="79"/>
      <c r="HP131" s="79"/>
      <c r="HQ131" s="79"/>
      <c r="HR131" s="79"/>
      <c r="HS131" s="79"/>
      <c r="HT131" s="79"/>
      <c r="HU131" s="79"/>
      <c r="HV131" s="79"/>
      <c r="HW131" s="79"/>
      <c r="HX131" s="79"/>
      <c r="HY131" s="79"/>
      <c r="HZ131" s="79"/>
      <c r="IA131" s="79"/>
      <c r="IB131" s="79"/>
      <c r="IC131" s="79"/>
      <c r="ID131" s="79"/>
      <c r="IE131" s="79"/>
      <c r="IF131" s="79"/>
      <c r="IG131" s="79"/>
      <c r="IH131" s="79"/>
      <c r="II131" s="79"/>
      <c r="IJ131" s="79"/>
      <c r="IK131" s="79"/>
      <c r="IL131" s="79"/>
      <c r="IM131" s="79"/>
      <c r="IN131" s="79"/>
      <c r="IO131" s="79"/>
      <c r="IP131" s="79"/>
      <c r="IQ131" s="79"/>
      <c r="IR131" s="79"/>
      <c r="IS131" s="79"/>
      <c r="IT131" s="79"/>
      <c r="IU131" s="79"/>
      <c r="IV131" s="79"/>
      <c r="IW131" s="79"/>
    </row>
    <row r="132" spans="1:257" s="82" customFormat="1" ht="120">
      <c r="A132" s="16"/>
      <c r="B132" s="20" t="s">
        <v>124</v>
      </c>
      <c r="C132" s="18" t="s">
        <v>102</v>
      </c>
      <c r="D132" s="53">
        <f>D130</f>
        <v>585.01</v>
      </c>
      <c r="E132" s="481"/>
      <c r="F132" s="22">
        <f>D132*E132</f>
        <v>0</v>
      </c>
      <c r="G132" s="81"/>
      <c r="H132" s="81"/>
      <c r="I132" s="81"/>
      <c r="J132" s="81"/>
      <c r="K132" s="81"/>
      <c r="L132" s="81"/>
      <c r="M132" s="81"/>
      <c r="N132" s="81"/>
      <c r="O132" s="81"/>
      <c r="P132" s="81"/>
      <c r="Q132" s="81"/>
      <c r="R132" s="81"/>
      <c r="S132" s="81"/>
      <c r="T132" s="81"/>
      <c r="U132" s="81"/>
      <c r="V132" s="81"/>
      <c r="W132" s="81"/>
      <c r="X132" s="81"/>
      <c r="Y132" s="81"/>
      <c r="Z132" s="81"/>
      <c r="AA132" s="81"/>
      <c r="AB132" s="81"/>
      <c r="AC132" s="81"/>
      <c r="AD132" s="81"/>
      <c r="AE132" s="81"/>
      <c r="AF132" s="81"/>
      <c r="AG132" s="81"/>
      <c r="AH132" s="81"/>
      <c r="AI132" s="81"/>
      <c r="AJ132" s="81"/>
      <c r="AK132" s="81"/>
      <c r="AL132" s="81"/>
      <c r="AM132" s="81"/>
      <c r="AN132" s="81"/>
      <c r="AO132" s="81"/>
      <c r="AP132" s="81"/>
      <c r="AQ132" s="81"/>
      <c r="AR132" s="81"/>
      <c r="AS132" s="81"/>
      <c r="AT132" s="81"/>
      <c r="AU132" s="81"/>
      <c r="AV132" s="81"/>
      <c r="AW132" s="81"/>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1"/>
      <c r="CB132" s="81"/>
      <c r="CC132" s="81"/>
      <c r="CD132" s="81"/>
      <c r="CE132" s="81"/>
      <c r="CF132" s="81"/>
      <c r="CG132" s="81"/>
      <c r="CH132" s="81"/>
      <c r="CI132" s="81"/>
      <c r="CJ132" s="81"/>
      <c r="CK132" s="81"/>
      <c r="CL132" s="81"/>
      <c r="CM132" s="81"/>
      <c r="CN132" s="81"/>
      <c r="CO132" s="81"/>
      <c r="CP132" s="81"/>
      <c r="CQ132" s="81"/>
      <c r="CR132" s="81"/>
      <c r="CS132" s="81"/>
      <c r="CT132" s="81"/>
      <c r="CU132" s="81"/>
      <c r="CV132" s="81"/>
      <c r="CW132" s="81"/>
      <c r="CX132" s="81"/>
      <c r="CY132" s="81"/>
      <c r="CZ132" s="81"/>
      <c r="DA132" s="81"/>
      <c r="DB132" s="81"/>
      <c r="DC132" s="81"/>
      <c r="DD132" s="81"/>
      <c r="DE132" s="81"/>
      <c r="DF132" s="81"/>
      <c r="DG132" s="81"/>
      <c r="DH132" s="81"/>
      <c r="DI132" s="81"/>
      <c r="DJ132" s="81"/>
      <c r="DK132" s="81"/>
      <c r="DL132" s="81"/>
      <c r="DM132" s="81"/>
      <c r="DN132" s="81"/>
      <c r="DO132" s="81"/>
      <c r="DP132" s="81"/>
      <c r="DQ132" s="81"/>
      <c r="DR132" s="81"/>
      <c r="DS132" s="81"/>
      <c r="DT132" s="81"/>
      <c r="DU132" s="81"/>
      <c r="DV132" s="81"/>
      <c r="DW132" s="81"/>
      <c r="DX132" s="81"/>
      <c r="DY132" s="81"/>
      <c r="DZ132" s="81"/>
      <c r="EA132" s="81"/>
      <c r="EB132" s="81"/>
      <c r="EC132" s="81"/>
      <c r="ED132" s="81"/>
      <c r="EE132" s="81"/>
      <c r="EF132" s="81"/>
      <c r="EG132" s="81"/>
      <c r="EH132" s="81"/>
      <c r="EI132" s="81"/>
      <c r="EJ132" s="81"/>
      <c r="EK132" s="81"/>
      <c r="EL132" s="81"/>
      <c r="EM132" s="81"/>
      <c r="EN132" s="81"/>
      <c r="EO132" s="81"/>
      <c r="EP132" s="81"/>
      <c r="EQ132" s="81"/>
      <c r="ER132" s="81"/>
      <c r="ES132" s="81"/>
      <c r="ET132" s="81"/>
      <c r="EU132" s="81"/>
      <c r="EV132" s="81"/>
      <c r="EW132" s="81"/>
      <c r="EX132" s="81"/>
      <c r="EY132" s="81"/>
      <c r="EZ132" s="81"/>
      <c r="FA132" s="81"/>
      <c r="FB132" s="81"/>
      <c r="FC132" s="81"/>
      <c r="FD132" s="81"/>
      <c r="FE132" s="81"/>
      <c r="FF132" s="81"/>
      <c r="FG132" s="81"/>
      <c r="FH132" s="81"/>
      <c r="FI132" s="81"/>
      <c r="FJ132" s="81"/>
      <c r="FK132" s="81"/>
      <c r="FL132" s="81"/>
      <c r="FM132" s="81"/>
      <c r="FN132" s="81"/>
      <c r="FO132" s="81"/>
      <c r="FP132" s="81"/>
      <c r="FQ132" s="81"/>
      <c r="FR132" s="81"/>
      <c r="FS132" s="81"/>
      <c r="FT132" s="81"/>
      <c r="FU132" s="81"/>
      <c r="FV132" s="81"/>
      <c r="FW132" s="81"/>
      <c r="FX132" s="81"/>
      <c r="FY132" s="81"/>
      <c r="FZ132" s="81"/>
      <c r="GA132" s="81"/>
      <c r="GB132" s="81"/>
      <c r="GC132" s="81"/>
      <c r="GD132" s="81"/>
      <c r="GE132" s="81"/>
      <c r="GF132" s="81"/>
      <c r="GG132" s="81"/>
      <c r="GH132" s="81"/>
      <c r="GI132" s="81"/>
      <c r="GJ132" s="81"/>
      <c r="GK132" s="81"/>
      <c r="GL132" s="81"/>
      <c r="GM132" s="81"/>
      <c r="GN132" s="81"/>
      <c r="GO132" s="81"/>
      <c r="GP132" s="81"/>
      <c r="GQ132" s="81"/>
      <c r="GR132" s="81"/>
      <c r="GS132" s="81"/>
      <c r="GT132" s="81"/>
      <c r="GU132" s="81"/>
      <c r="GV132" s="81"/>
      <c r="GW132" s="81"/>
      <c r="GX132" s="81"/>
      <c r="GY132" s="81"/>
      <c r="GZ132" s="81"/>
      <c r="HA132" s="81"/>
      <c r="HB132" s="81"/>
      <c r="HC132" s="81"/>
      <c r="HD132" s="81"/>
      <c r="HE132" s="81"/>
      <c r="HF132" s="81"/>
      <c r="HG132" s="81"/>
      <c r="HH132" s="81"/>
      <c r="HI132" s="81"/>
      <c r="HJ132" s="81"/>
      <c r="HK132" s="81"/>
      <c r="HL132" s="81"/>
      <c r="HM132" s="81"/>
      <c r="HN132" s="81"/>
      <c r="HO132" s="81"/>
      <c r="HP132" s="81"/>
      <c r="HQ132" s="81"/>
      <c r="HR132" s="81"/>
      <c r="HS132" s="81"/>
      <c r="HT132" s="81"/>
      <c r="HU132" s="81"/>
      <c r="HV132" s="81"/>
      <c r="HW132" s="81"/>
      <c r="HX132" s="81"/>
      <c r="HY132" s="81"/>
      <c r="HZ132" s="81"/>
      <c r="IA132" s="81"/>
      <c r="IB132" s="81"/>
      <c r="IC132" s="81"/>
      <c r="ID132" s="81"/>
      <c r="IE132" s="81"/>
      <c r="IF132" s="81"/>
      <c r="IG132" s="81"/>
      <c r="IH132" s="81"/>
      <c r="II132" s="81"/>
      <c r="IJ132" s="81"/>
      <c r="IK132" s="81"/>
      <c r="IL132" s="81"/>
      <c r="IM132" s="81"/>
      <c r="IN132" s="81"/>
      <c r="IO132" s="81"/>
      <c r="IP132" s="81"/>
      <c r="IQ132" s="81"/>
      <c r="IR132" s="81"/>
      <c r="IS132" s="81"/>
      <c r="IT132" s="81"/>
      <c r="IU132" s="81"/>
      <c r="IV132" s="81"/>
      <c r="IW132" s="81"/>
    </row>
    <row r="133" spans="1:257" s="82" customFormat="1">
      <c r="A133" s="30"/>
      <c r="B133" s="30"/>
      <c r="C133" s="34"/>
      <c r="D133" s="84"/>
      <c r="E133" s="486"/>
      <c r="F133" s="35"/>
      <c r="G133" s="81"/>
      <c r="H133" s="81"/>
      <c r="I133" s="81"/>
      <c r="J133" s="81"/>
      <c r="K133" s="81"/>
      <c r="L133" s="81"/>
      <c r="M133" s="81"/>
      <c r="N133" s="81"/>
      <c r="O133" s="81"/>
      <c r="P133" s="81"/>
      <c r="Q133" s="81"/>
      <c r="R133" s="81"/>
      <c r="S133" s="81"/>
      <c r="T133" s="81"/>
      <c r="U133" s="81"/>
      <c r="V133" s="81"/>
      <c r="W133" s="81"/>
      <c r="X133" s="81"/>
      <c r="Y133" s="81"/>
      <c r="Z133" s="81"/>
      <c r="AA133" s="81"/>
      <c r="AB133" s="81"/>
      <c r="AC133" s="81"/>
      <c r="AD133" s="81"/>
      <c r="AE133" s="81"/>
      <c r="AF133" s="81"/>
      <c r="AG133" s="81"/>
      <c r="AH133" s="81"/>
      <c r="AI133" s="81"/>
      <c r="AJ133" s="81"/>
      <c r="AK133" s="81"/>
      <c r="AL133" s="81"/>
      <c r="AM133" s="81"/>
      <c r="AN133" s="81"/>
      <c r="AO133" s="81"/>
      <c r="AP133" s="81"/>
      <c r="AQ133" s="81"/>
      <c r="AR133" s="81"/>
      <c r="AS133" s="81"/>
      <c r="AT133" s="81"/>
      <c r="AU133" s="81"/>
      <c r="AV133" s="81"/>
      <c r="AW133" s="81"/>
      <c r="AX133" s="81"/>
      <c r="AY133" s="81"/>
      <c r="AZ133" s="81"/>
      <c r="BA133" s="81"/>
      <c r="BB133" s="81"/>
      <c r="BC133" s="81"/>
      <c r="BD133" s="81"/>
      <c r="BE133" s="81"/>
      <c r="BF133" s="81"/>
      <c r="BG133" s="81"/>
      <c r="BH133" s="81"/>
      <c r="BI133" s="81"/>
      <c r="BJ133" s="81"/>
      <c r="BK133" s="81"/>
      <c r="BL133" s="81"/>
      <c r="BM133" s="81"/>
      <c r="BN133" s="81"/>
      <c r="BO133" s="81"/>
      <c r="BP133" s="81"/>
      <c r="BQ133" s="81"/>
      <c r="BR133" s="81"/>
      <c r="BS133" s="81"/>
      <c r="BT133" s="81"/>
      <c r="BU133" s="81"/>
      <c r="BV133" s="81"/>
      <c r="BW133" s="81"/>
      <c r="BX133" s="81"/>
      <c r="BY133" s="81"/>
      <c r="BZ133" s="81"/>
      <c r="CA133" s="81"/>
      <c r="CB133" s="81"/>
      <c r="CC133" s="81"/>
      <c r="CD133" s="81"/>
      <c r="CE133" s="81"/>
      <c r="CF133" s="81"/>
      <c r="CG133" s="81"/>
      <c r="CH133" s="81"/>
      <c r="CI133" s="81"/>
      <c r="CJ133" s="81"/>
      <c r="CK133" s="81"/>
      <c r="CL133" s="81"/>
      <c r="CM133" s="81"/>
      <c r="CN133" s="81"/>
      <c r="CO133" s="81"/>
      <c r="CP133" s="81"/>
      <c r="CQ133" s="81"/>
      <c r="CR133" s="81"/>
      <c r="CS133" s="81"/>
      <c r="CT133" s="81"/>
      <c r="CU133" s="81"/>
      <c r="CV133" s="81"/>
      <c r="CW133" s="81"/>
      <c r="CX133" s="81"/>
      <c r="CY133" s="81"/>
      <c r="CZ133" s="81"/>
      <c r="DA133" s="81"/>
      <c r="DB133" s="81"/>
      <c r="DC133" s="81"/>
      <c r="DD133" s="81"/>
      <c r="DE133" s="81"/>
      <c r="DF133" s="81"/>
      <c r="DG133" s="81"/>
      <c r="DH133" s="81"/>
      <c r="DI133" s="81"/>
      <c r="DJ133" s="81"/>
      <c r="DK133" s="81"/>
      <c r="DL133" s="81"/>
      <c r="DM133" s="81"/>
      <c r="DN133" s="81"/>
      <c r="DO133" s="81"/>
      <c r="DP133" s="81"/>
      <c r="DQ133" s="81"/>
      <c r="DR133" s="81"/>
      <c r="DS133" s="81"/>
      <c r="DT133" s="81"/>
      <c r="DU133" s="81"/>
      <c r="DV133" s="81"/>
      <c r="DW133" s="81"/>
      <c r="DX133" s="81"/>
      <c r="DY133" s="81"/>
      <c r="DZ133" s="81"/>
      <c r="EA133" s="81"/>
      <c r="EB133" s="81"/>
      <c r="EC133" s="81"/>
      <c r="ED133" s="81"/>
      <c r="EE133" s="81"/>
      <c r="EF133" s="81"/>
      <c r="EG133" s="81"/>
      <c r="EH133" s="81"/>
      <c r="EI133" s="81"/>
      <c r="EJ133" s="81"/>
      <c r="EK133" s="81"/>
      <c r="EL133" s="81"/>
      <c r="EM133" s="81"/>
      <c r="EN133" s="81"/>
      <c r="EO133" s="81"/>
      <c r="EP133" s="81"/>
      <c r="EQ133" s="81"/>
      <c r="ER133" s="81"/>
      <c r="ES133" s="81"/>
      <c r="ET133" s="81"/>
      <c r="EU133" s="81"/>
      <c r="EV133" s="81"/>
      <c r="EW133" s="81"/>
      <c r="EX133" s="81"/>
      <c r="EY133" s="81"/>
      <c r="EZ133" s="81"/>
      <c r="FA133" s="81"/>
      <c r="FB133" s="81"/>
      <c r="FC133" s="81"/>
      <c r="FD133" s="81"/>
      <c r="FE133" s="81"/>
      <c r="FF133" s="81"/>
      <c r="FG133" s="81"/>
      <c r="FH133" s="81"/>
      <c r="FI133" s="81"/>
      <c r="FJ133" s="81"/>
      <c r="FK133" s="81"/>
      <c r="FL133" s="81"/>
      <c r="FM133" s="81"/>
      <c r="FN133" s="81"/>
      <c r="FO133" s="81"/>
      <c r="FP133" s="81"/>
      <c r="FQ133" s="81"/>
      <c r="FR133" s="81"/>
      <c r="FS133" s="81"/>
      <c r="FT133" s="81"/>
      <c r="FU133" s="81"/>
      <c r="FV133" s="81"/>
      <c r="FW133" s="81"/>
      <c r="FX133" s="81"/>
      <c r="FY133" s="81"/>
      <c r="FZ133" s="81"/>
      <c r="GA133" s="81"/>
      <c r="GB133" s="81"/>
      <c r="GC133" s="81"/>
      <c r="GD133" s="81"/>
      <c r="GE133" s="81"/>
      <c r="GF133" s="81"/>
      <c r="GG133" s="81"/>
      <c r="GH133" s="81"/>
      <c r="GI133" s="81"/>
      <c r="GJ133" s="81"/>
      <c r="GK133" s="81"/>
      <c r="GL133" s="81"/>
      <c r="GM133" s="81"/>
      <c r="GN133" s="81"/>
      <c r="GO133" s="81"/>
      <c r="GP133" s="81"/>
      <c r="GQ133" s="81"/>
      <c r="GR133" s="81"/>
      <c r="GS133" s="81"/>
      <c r="GT133" s="81"/>
      <c r="GU133" s="81"/>
      <c r="GV133" s="81"/>
      <c r="GW133" s="81"/>
      <c r="GX133" s="81"/>
      <c r="GY133" s="81"/>
      <c r="GZ133" s="81"/>
      <c r="HA133" s="81"/>
      <c r="HB133" s="81"/>
      <c r="HC133" s="81"/>
      <c r="HD133" s="81"/>
      <c r="HE133" s="81"/>
      <c r="HF133" s="81"/>
      <c r="HG133" s="81"/>
      <c r="HH133" s="81"/>
      <c r="HI133" s="81"/>
      <c r="HJ133" s="81"/>
      <c r="HK133" s="81"/>
      <c r="HL133" s="81"/>
      <c r="HM133" s="81"/>
      <c r="HN133" s="81"/>
      <c r="HO133" s="81"/>
      <c r="HP133" s="81"/>
      <c r="HQ133" s="81"/>
      <c r="HR133" s="81"/>
      <c r="HS133" s="81"/>
      <c r="HT133" s="81"/>
      <c r="HU133" s="81"/>
      <c r="HV133" s="81"/>
      <c r="HW133" s="81"/>
      <c r="HX133" s="81"/>
      <c r="HY133" s="81"/>
      <c r="HZ133" s="81"/>
      <c r="IA133" s="81"/>
      <c r="IB133" s="81"/>
      <c r="IC133" s="81"/>
      <c r="ID133" s="81"/>
      <c r="IE133" s="81"/>
      <c r="IF133" s="81"/>
      <c r="IG133" s="81"/>
      <c r="IH133" s="81"/>
      <c r="II133" s="81"/>
      <c r="IJ133" s="81"/>
      <c r="IK133" s="81"/>
      <c r="IL133" s="81"/>
      <c r="IM133" s="81"/>
      <c r="IN133" s="81"/>
      <c r="IO133" s="81"/>
      <c r="IP133" s="81"/>
      <c r="IQ133" s="81"/>
      <c r="IR133" s="81"/>
      <c r="IS133" s="81"/>
      <c r="IT133" s="81"/>
      <c r="IU133" s="81"/>
      <c r="IV133" s="81"/>
      <c r="IW133" s="81"/>
    </row>
    <row r="134" spans="1:257" s="82" customFormat="1">
      <c r="A134" s="452" t="s">
        <v>125</v>
      </c>
      <c r="B134" s="453"/>
      <c r="C134" s="453"/>
      <c r="D134" s="453"/>
      <c r="E134" s="124"/>
      <c r="F134" s="125">
        <f>SUM(F116:F132)</f>
        <v>0</v>
      </c>
      <c r="G134" s="81"/>
      <c r="H134" s="81"/>
      <c r="I134" s="81"/>
      <c r="J134" s="81"/>
      <c r="K134" s="81"/>
      <c r="L134" s="81"/>
      <c r="M134" s="81"/>
      <c r="N134" s="81"/>
      <c r="O134" s="81"/>
      <c r="P134" s="81"/>
      <c r="Q134" s="81"/>
      <c r="R134" s="81"/>
      <c r="S134" s="81"/>
      <c r="T134" s="81"/>
      <c r="U134" s="81"/>
      <c r="V134" s="81"/>
      <c r="W134" s="81"/>
      <c r="X134" s="81"/>
      <c r="Y134" s="81"/>
      <c r="Z134" s="81"/>
      <c r="AA134" s="81"/>
      <c r="AB134" s="81"/>
      <c r="AC134" s="81"/>
      <c r="AD134" s="81"/>
      <c r="AE134" s="81"/>
      <c r="AF134" s="81"/>
      <c r="AG134" s="81"/>
      <c r="AH134" s="81"/>
      <c r="AI134" s="81"/>
      <c r="AJ134" s="81"/>
      <c r="AK134" s="81"/>
      <c r="AL134" s="81"/>
      <c r="AM134" s="81"/>
      <c r="AN134" s="81"/>
      <c r="AO134" s="81"/>
      <c r="AP134" s="81"/>
      <c r="AQ134" s="81"/>
      <c r="AR134" s="81"/>
      <c r="AS134" s="81"/>
      <c r="AT134" s="81"/>
      <c r="AU134" s="81"/>
      <c r="AV134" s="81"/>
      <c r="AW134" s="81"/>
      <c r="AX134" s="81"/>
      <c r="AY134" s="81"/>
      <c r="AZ134" s="81"/>
      <c r="BA134" s="81"/>
      <c r="BB134" s="81"/>
      <c r="BC134" s="81"/>
      <c r="BD134" s="81"/>
      <c r="BE134" s="81"/>
      <c r="BF134" s="81"/>
      <c r="BG134" s="81"/>
      <c r="BH134" s="81"/>
      <c r="BI134" s="81"/>
      <c r="BJ134" s="81"/>
      <c r="BK134" s="81"/>
      <c r="BL134" s="81"/>
      <c r="BM134" s="81"/>
      <c r="BN134" s="81"/>
      <c r="BO134" s="81"/>
      <c r="BP134" s="81"/>
      <c r="BQ134" s="81"/>
      <c r="BR134" s="81"/>
      <c r="BS134" s="81"/>
      <c r="BT134" s="81"/>
      <c r="BU134" s="81"/>
      <c r="BV134" s="81"/>
      <c r="BW134" s="81"/>
      <c r="BX134" s="81"/>
      <c r="BY134" s="81"/>
      <c r="BZ134" s="81"/>
      <c r="CA134" s="81"/>
      <c r="CB134" s="81"/>
      <c r="CC134" s="81"/>
      <c r="CD134" s="81"/>
      <c r="CE134" s="81"/>
      <c r="CF134" s="81"/>
      <c r="CG134" s="81"/>
      <c r="CH134" s="81"/>
      <c r="CI134" s="81"/>
      <c r="CJ134" s="81"/>
      <c r="CK134" s="81"/>
      <c r="CL134" s="81"/>
      <c r="CM134" s="81"/>
      <c r="CN134" s="81"/>
      <c r="CO134" s="81"/>
      <c r="CP134" s="81"/>
      <c r="CQ134" s="81"/>
      <c r="CR134" s="81"/>
      <c r="CS134" s="81"/>
      <c r="CT134" s="81"/>
      <c r="CU134" s="81"/>
      <c r="CV134" s="81"/>
      <c r="CW134" s="81"/>
      <c r="CX134" s="81"/>
      <c r="CY134" s="81"/>
      <c r="CZ134" s="81"/>
      <c r="DA134" s="81"/>
      <c r="DB134" s="81"/>
      <c r="DC134" s="81"/>
      <c r="DD134" s="81"/>
      <c r="DE134" s="81"/>
      <c r="DF134" s="81"/>
      <c r="DG134" s="81"/>
      <c r="DH134" s="81"/>
      <c r="DI134" s="81"/>
      <c r="DJ134" s="81"/>
      <c r="DK134" s="81"/>
      <c r="DL134" s="81"/>
      <c r="DM134" s="81"/>
      <c r="DN134" s="81"/>
      <c r="DO134" s="81"/>
      <c r="DP134" s="81"/>
      <c r="DQ134" s="81"/>
      <c r="DR134" s="81"/>
      <c r="DS134" s="81"/>
      <c r="DT134" s="81"/>
      <c r="DU134" s="81"/>
      <c r="DV134" s="81"/>
      <c r="DW134" s="81"/>
      <c r="DX134" s="81"/>
      <c r="DY134" s="81"/>
      <c r="DZ134" s="81"/>
      <c r="EA134" s="81"/>
      <c r="EB134" s="81"/>
      <c r="EC134" s="81"/>
      <c r="ED134" s="81"/>
      <c r="EE134" s="81"/>
      <c r="EF134" s="81"/>
      <c r="EG134" s="81"/>
      <c r="EH134" s="81"/>
      <c r="EI134" s="81"/>
      <c r="EJ134" s="81"/>
      <c r="EK134" s="81"/>
      <c r="EL134" s="81"/>
      <c r="EM134" s="81"/>
      <c r="EN134" s="81"/>
      <c r="EO134" s="81"/>
      <c r="EP134" s="81"/>
      <c r="EQ134" s="81"/>
      <c r="ER134" s="81"/>
      <c r="ES134" s="81"/>
      <c r="ET134" s="81"/>
      <c r="EU134" s="81"/>
      <c r="EV134" s="81"/>
      <c r="EW134" s="81"/>
      <c r="EX134" s="81"/>
      <c r="EY134" s="81"/>
      <c r="EZ134" s="81"/>
      <c r="FA134" s="81"/>
      <c r="FB134" s="81"/>
      <c r="FC134" s="81"/>
      <c r="FD134" s="81"/>
      <c r="FE134" s="81"/>
      <c r="FF134" s="81"/>
      <c r="FG134" s="81"/>
      <c r="FH134" s="81"/>
      <c r="FI134" s="81"/>
      <c r="FJ134" s="81"/>
      <c r="FK134" s="81"/>
      <c r="FL134" s="81"/>
      <c r="FM134" s="81"/>
      <c r="FN134" s="81"/>
      <c r="FO134" s="81"/>
      <c r="FP134" s="81"/>
      <c r="FQ134" s="81"/>
      <c r="FR134" s="81"/>
      <c r="FS134" s="81"/>
      <c r="FT134" s="81"/>
      <c r="FU134" s="81"/>
      <c r="FV134" s="81"/>
      <c r="FW134" s="81"/>
      <c r="FX134" s="81"/>
      <c r="FY134" s="81"/>
      <c r="FZ134" s="81"/>
      <c r="GA134" s="81"/>
      <c r="GB134" s="81"/>
      <c r="GC134" s="81"/>
      <c r="GD134" s="81"/>
      <c r="GE134" s="81"/>
      <c r="GF134" s="81"/>
      <c r="GG134" s="81"/>
      <c r="GH134" s="81"/>
      <c r="GI134" s="81"/>
      <c r="GJ134" s="81"/>
      <c r="GK134" s="81"/>
      <c r="GL134" s="81"/>
      <c r="GM134" s="81"/>
      <c r="GN134" s="81"/>
      <c r="GO134" s="81"/>
      <c r="GP134" s="81"/>
      <c r="GQ134" s="81"/>
      <c r="GR134" s="81"/>
      <c r="GS134" s="81"/>
      <c r="GT134" s="81"/>
      <c r="GU134" s="81"/>
      <c r="GV134" s="81"/>
      <c r="GW134" s="81"/>
      <c r="GX134" s="81"/>
      <c r="GY134" s="81"/>
      <c r="GZ134" s="81"/>
      <c r="HA134" s="81"/>
      <c r="HB134" s="81"/>
      <c r="HC134" s="81"/>
      <c r="HD134" s="81"/>
      <c r="HE134" s="81"/>
      <c r="HF134" s="81"/>
      <c r="HG134" s="81"/>
      <c r="HH134" s="81"/>
      <c r="HI134" s="81"/>
      <c r="HJ134" s="81"/>
      <c r="HK134" s="81"/>
      <c r="HL134" s="81"/>
      <c r="HM134" s="81"/>
      <c r="HN134" s="81"/>
      <c r="HO134" s="81"/>
      <c r="HP134" s="81"/>
      <c r="HQ134" s="81"/>
      <c r="HR134" s="81"/>
      <c r="HS134" s="81"/>
      <c r="HT134" s="81"/>
      <c r="HU134" s="81"/>
      <c r="HV134" s="81"/>
      <c r="HW134" s="81"/>
      <c r="HX134" s="81"/>
      <c r="HY134" s="81"/>
      <c r="HZ134" s="81"/>
      <c r="IA134" s="81"/>
      <c r="IB134" s="81"/>
      <c r="IC134" s="81"/>
      <c r="ID134" s="81"/>
      <c r="IE134" s="81"/>
      <c r="IF134" s="81"/>
      <c r="IG134" s="81"/>
      <c r="IH134" s="81"/>
      <c r="II134" s="81"/>
      <c r="IJ134" s="81"/>
      <c r="IK134" s="81"/>
      <c r="IL134" s="81"/>
      <c r="IM134" s="81"/>
      <c r="IN134" s="81"/>
      <c r="IO134" s="81"/>
      <c r="IP134" s="81"/>
      <c r="IQ134" s="81"/>
      <c r="IR134" s="81"/>
      <c r="IS134" s="81"/>
      <c r="IT134" s="81"/>
      <c r="IU134" s="81"/>
      <c r="IV134" s="81"/>
      <c r="IW134" s="81"/>
    </row>
    <row r="135" spans="1:257" s="82" customFormat="1">
      <c r="A135" s="30"/>
      <c r="B135" s="30"/>
      <c r="C135" s="34"/>
      <c r="D135" s="35"/>
      <c r="E135" s="35"/>
      <c r="F135" s="35"/>
      <c r="G135" s="81"/>
      <c r="H135" s="81"/>
      <c r="I135" s="81"/>
      <c r="J135" s="81"/>
      <c r="K135" s="81"/>
      <c r="L135" s="81"/>
      <c r="M135" s="81"/>
      <c r="N135" s="81"/>
      <c r="O135" s="81"/>
      <c r="P135" s="81"/>
      <c r="Q135" s="81"/>
      <c r="R135" s="81"/>
      <c r="S135" s="81"/>
      <c r="T135" s="81"/>
      <c r="U135" s="81"/>
      <c r="V135" s="81"/>
      <c r="W135" s="81"/>
      <c r="X135" s="81"/>
      <c r="Y135" s="81"/>
      <c r="Z135" s="81"/>
      <c r="AA135" s="81"/>
      <c r="AB135" s="81"/>
      <c r="AC135" s="81"/>
      <c r="AD135" s="81"/>
      <c r="AE135" s="81"/>
      <c r="AF135" s="81"/>
      <c r="AG135" s="81"/>
      <c r="AH135" s="81"/>
      <c r="AI135" s="81"/>
      <c r="AJ135" s="81"/>
      <c r="AK135" s="81"/>
      <c r="AL135" s="81"/>
      <c r="AM135" s="81"/>
      <c r="AN135" s="81"/>
      <c r="AO135" s="81"/>
      <c r="AP135" s="81"/>
      <c r="AQ135" s="81"/>
      <c r="AR135" s="81"/>
      <c r="AS135" s="81"/>
      <c r="AT135" s="81"/>
      <c r="AU135" s="81"/>
      <c r="AV135" s="81"/>
      <c r="AW135" s="81"/>
      <c r="AX135" s="81"/>
      <c r="AY135" s="81"/>
      <c r="AZ135" s="81"/>
      <c r="BA135" s="81"/>
      <c r="BB135" s="81"/>
      <c r="BC135" s="81"/>
      <c r="BD135" s="81"/>
      <c r="BE135" s="81"/>
      <c r="BF135" s="81"/>
      <c r="BG135" s="81"/>
      <c r="BH135" s="81"/>
      <c r="BI135" s="81"/>
      <c r="BJ135" s="81"/>
      <c r="BK135" s="81"/>
      <c r="BL135" s="81"/>
      <c r="BM135" s="81"/>
      <c r="BN135" s="81"/>
      <c r="BO135" s="81"/>
      <c r="BP135" s="81"/>
      <c r="BQ135" s="81"/>
      <c r="BR135" s="81"/>
      <c r="BS135" s="81"/>
      <c r="BT135" s="81"/>
      <c r="BU135" s="81"/>
      <c r="BV135" s="81"/>
      <c r="BW135" s="81"/>
      <c r="BX135" s="81"/>
      <c r="BY135" s="81"/>
      <c r="BZ135" s="81"/>
      <c r="CA135" s="81"/>
      <c r="CB135" s="81"/>
      <c r="CC135" s="81"/>
      <c r="CD135" s="81"/>
      <c r="CE135" s="81"/>
      <c r="CF135" s="81"/>
      <c r="CG135" s="81"/>
      <c r="CH135" s="81"/>
      <c r="CI135" s="81"/>
      <c r="CJ135" s="81"/>
      <c r="CK135" s="81"/>
      <c r="CL135" s="81"/>
      <c r="CM135" s="81"/>
      <c r="CN135" s="81"/>
      <c r="CO135" s="81"/>
      <c r="CP135" s="81"/>
      <c r="CQ135" s="81"/>
      <c r="CR135" s="81"/>
      <c r="CS135" s="81"/>
      <c r="CT135" s="81"/>
      <c r="CU135" s="81"/>
      <c r="CV135" s="81"/>
      <c r="CW135" s="81"/>
      <c r="CX135" s="81"/>
      <c r="CY135" s="81"/>
      <c r="CZ135" s="81"/>
      <c r="DA135" s="81"/>
      <c r="DB135" s="81"/>
      <c r="DC135" s="81"/>
      <c r="DD135" s="81"/>
      <c r="DE135" s="81"/>
      <c r="DF135" s="81"/>
      <c r="DG135" s="81"/>
      <c r="DH135" s="81"/>
      <c r="DI135" s="81"/>
      <c r="DJ135" s="81"/>
      <c r="DK135" s="81"/>
      <c r="DL135" s="81"/>
      <c r="DM135" s="81"/>
      <c r="DN135" s="81"/>
      <c r="DO135" s="81"/>
      <c r="DP135" s="81"/>
      <c r="DQ135" s="81"/>
      <c r="DR135" s="81"/>
      <c r="DS135" s="81"/>
      <c r="DT135" s="81"/>
      <c r="DU135" s="81"/>
      <c r="DV135" s="81"/>
      <c r="DW135" s="81"/>
      <c r="DX135" s="81"/>
      <c r="DY135" s="81"/>
      <c r="DZ135" s="81"/>
      <c r="EA135" s="81"/>
      <c r="EB135" s="81"/>
      <c r="EC135" s="81"/>
      <c r="ED135" s="81"/>
      <c r="EE135" s="81"/>
      <c r="EF135" s="81"/>
      <c r="EG135" s="81"/>
      <c r="EH135" s="81"/>
      <c r="EI135" s="81"/>
      <c r="EJ135" s="81"/>
      <c r="EK135" s="81"/>
      <c r="EL135" s="81"/>
      <c r="EM135" s="81"/>
      <c r="EN135" s="81"/>
      <c r="EO135" s="81"/>
      <c r="EP135" s="81"/>
      <c r="EQ135" s="81"/>
      <c r="ER135" s="81"/>
      <c r="ES135" s="81"/>
      <c r="ET135" s="81"/>
      <c r="EU135" s="81"/>
      <c r="EV135" s="81"/>
      <c r="EW135" s="81"/>
      <c r="EX135" s="81"/>
      <c r="EY135" s="81"/>
      <c r="EZ135" s="81"/>
      <c r="FA135" s="81"/>
      <c r="FB135" s="81"/>
      <c r="FC135" s="81"/>
      <c r="FD135" s="81"/>
      <c r="FE135" s="81"/>
      <c r="FF135" s="81"/>
      <c r="FG135" s="81"/>
      <c r="FH135" s="81"/>
      <c r="FI135" s="81"/>
      <c r="FJ135" s="81"/>
      <c r="FK135" s="81"/>
      <c r="FL135" s="81"/>
      <c r="FM135" s="81"/>
      <c r="FN135" s="81"/>
      <c r="FO135" s="81"/>
      <c r="FP135" s="81"/>
      <c r="FQ135" s="81"/>
      <c r="FR135" s="81"/>
      <c r="FS135" s="81"/>
      <c r="FT135" s="81"/>
      <c r="FU135" s="81"/>
      <c r="FV135" s="81"/>
      <c r="FW135" s="81"/>
      <c r="FX135" s="81"/>
      <c r="FY135" s="81"/>
      <c r="FZ135" s="81"/>
      <c r="GA135" s="81"/>
      <c r="GB135" s="81"/>
      <c r="GC135" s="81"/>
      <c r="GD135" s="81"/>
      <c r="GE135" s="81"/>
      <c r="GF135" s="81"/>
      <c r="GG135" s="81"/>
      <c r="GH135" s="81"/>
      <c r="GI135" s="81"/>
      <c r="GJ135" s="81"/>
      <c r="GK135" s="81"/>
      <c r="GL135" s="81"/>
      <c r="GM135" s="81"/>
      <c r="GN135" s="81"/>
      <c r="GO135" s="81"/>
      <c r="GP135" s="81"/>
      <c r="GQ135" s="81"/>
      <c r="GR135" s="81"/>
      <c r="GS135" s="81"/>
      <c r="GT135" s="81"/>
      <c r="GU135" s="81"/>
      <c r="GV135" s="81"/>
      <c r="GW135" s="81"/>
      <c r="GX135" s="81"/>
      <c r="GY135" s="81"/>
      <c r="GZ135" s="81"/>
      <c r="HA135" s="81"/>
      <c r="HB135" s="81"/>
      <c r="HC135" s="81"/>
      <c r="HD135" s="81"/>
      <c r="HE135" s="81"/>
      <c r="HF135" s="81"/>
      <c r="HG135" s="81"/>
      <c r="HH135" s="81"/>
      <c r="HI135" s="81"/>
      <c r="HJ135" s="81"/>
      <c r="HK135" s="81"/>
      <c r="HL135" s="81"/>
      <c r="HM135" s="81"/>
      <c r="HN135" s="81"/>
      <c r="HO135" s="81"/>
      <c r="HP135" s="81"/>
      <c r="HQ135" s="81"/>
      <c r="HR135" s="81"/>
      <c r="HS135" s="81"/>
      <c r="HT135" s="81"/>
      <c r="HU135" s="81"/>
      <c r="HV135" s="81"/>
      <c r="HW135" s="81"/>
      <c r="HX135" s="81"/>
      <c r="HY135" s="81"/>
      <c r="HZ135" s="81"/>
      <c r="IA135" s="81"/>
      <c r="IB135" s="81"/>
      <c r="IC135" s="81"/>
      <c r="ID135" s="81"/>
      <c r="IE135" s="81"/>
      <c r="IF135" s="81"/>
      <c r="IG135" s="81"/>
      <c r="IH135" s="81"/>
      <c r="II135" s="81"/>
      <c r="IJ135" s="81"/>
      <c r="IK135" s="81"/>
      <c r="IL135" s="81"/>
      <c r="IM135" s="81"/>
      <c r="IN135" s="81"/>
      <c r="IO135" s="81"/>
      <c r="IP135" s="81"/>
      <c r="IQ135" s="81"/>
      <c r="IR135" s="81"/>
      <c r="IS135" s="81"/>
      <c r="IT135" s="81"/>
      <c r="IU135" s="81"/>
      <c r="IV135" s="81"/>
      <c r="IW135" s="81"/>
    </row>
    <row r="136" spans="1:257" s="82" customFormat="1">
      <c r="A136" s="459" t="s">
        <v>316</v>
      </c>
      <c r="B136" s="459"/>
      <c r="C136" s="459"/>
      <c r="D136" s="459"/>
      <c r="E136" s="459"/>
      <c r="F136" s="459"/>
      <c r="G136" s="81"/>
      <c r="H136" s="81"/>
      <c r="I136" s="81"/>
      <c r="J136" s="81"/>
      <c r="K136" s="81"/>
      <c r="L136" s="81"/>
      <c r="M136" s="81"/>
      <c r="N136" s="81"/>
      <c r="O136" s="81"/>
      <c r="P136" s="81"/>
      <c r="Q136" s="81"/>
      <c r="R136" s="81"/>
      <c r="S136" s="81"/>
      <c r="T136" s="81"/>
      <c r="U136" s="81"/>
      <c r="V136" s="81"/>
      <c r="W136" s="81"/>
      <c r="X136" s="81"/>
      <c r="Y136" s="81"/>
      <c r="Z136" s="81"/>
      <c r="AA136" s="81"/>
      <c r="AB136" s="81"/>
      <c r="AC136" s="81"/>
      <c r="AD136" s="81"/>
      <c r="AE136" s="81"/>
      <c r="AF136" s="81"/>
      <c r="AG136" s="81"/>
      <c r="AH136" s="81"/>
      <c r="AI136" s="81"/>
      <c r="AJ136" s="81"/>
      <c r="AK136" s="81"/>
      <c r="AL136" s="81"/>
      <c r="AM136" s="81"/>
      <c r="AN136" s="81"/>
      <c r="AO136" s="81"/>
      <c r="AP136" s="81"/>
      <c r="AQ136" s="81"/>
      <c r="AR136" s="81"/>
      <c r="AS136" s="81"/>
      <c r="AT136" s="81"/>
      <c r="AU136" s="81"/>
      <c r="AV136" s="81"/>
      <c r="AW136" s="81"/>
      <c r="AX136" s="81"/>
      <c r="AY136" s="81"/>
      <c r="AZ136" s="81"/>
      <c r="BA136" s="81"/>
      <c r="BB136" s="81"/>
      <c r="BC136" s="81"/>
      <c r="BD136" s="81"/>
      <c r="BE136" s="81"/>
      <c r="BF136" s="81"/>
      <c r="BG136" s="81"/>
      <c r="BH136" s="81"/>
      <c r="BI136" s="81"/>
      <c r="BJ136" s="81"/>
      <c r="BK136" s="81"/>
      <c r="BL136" s="81"/>
      <c r="BM136" s="81"/>
      <c r="BN136" s="81"/>
      <c r="BO136" s="81"/>
      <c r="BP136" s="81"/>
      <c r="BQ136" s="81"/>
      <c r="BR136" s="81"/>
      <c r="BS136" s="81"/>
      <c r="BT136" s="81"/>
      <c r="BU136" s="81"/>
      <c r="BV136" s="81"/>
      <c r="BW136" s="81"/>
      <c r="BX136" s="81"/>
      <c r="BY136" s="81"/>
      <c r="BZ136" s="81"/>
      <c r="CA136" s="81"/>
      <c r="CB136" s="81"/>
      <c r="CC136" s="81"/>
      <c r="CD136" s="81"/>
      <c r="CE136" s="81"/>
      <c r="CF136" s="81"/>
      <c r="CG136" s="81"/>
      <c r="CH136" s="81"/>
      <c r="CI136" s="81"/>
      <c r="CJ136" s="81"/>
      <c r="CK136" s="81"/>
      <c r="CL136" s="81"/>
      <c r="CM136" s="81"/>
      <c r="CN136" s="81"/>
      <c r="CO136" s="81"/>
      <c r="CP136" s="81"/>
      <c r="CQ136" s="81"/>
      <c r="CR136" s="81"/>
      <c r="CS136" s="81"/>
      <c r="CT136" s="81"/>
      <c r="CU136" s="81"/>
      <c r="CV136" s="81"/>
      <c r="CW136" s="81"/>
      <c r="CX136" s="81"/>
      <c r="CY136" s="81"/>
      <c r="CZ136" s="81"/>
      <c r="DA136" s="81"/>
      <c r="DB136" s="81"/>
      <c r="DC136" s="81"/>
      <c r="DD136" s="81"/>
      <c r="DE136" s="81"/>
      <c r="DF136" s="81"/>
      <c r="DG136" s="81"/>
      <c r="DH136" s="81"/>
      <c r="DI136" s="81"/>
      <c r="DJ136" s="81"/>
      <c r="DK136" s="81"/>
      <c r="DL136" s="81"/>
      <c r="DM136" s="81"/>
      <c r="DN136" s="81"/>
      <c r="DO136" s="81"/>
      <c r="DP136" s="81"/>
      <c r="DQ136" s="81"/>
      <c r="DR136" s="81"/>
      <c r="DS136" s="81"/>
      <c r="DT136" s="81"/>
      <c r="DU136" s="81"/>
      <c r="DV136" s="81"/>
      <c r="DW136" s="81"/>
      <c r="DX136" s="81"/>
      <c r="DY136" s="81"/>
      <c r="DZ136" s="81"/>
      <c r="EA136" s="81"/>
      <c r="EB136" s="81"/>
      <c r="EC136" s="81"/>
      <c r="ED136" s="81"/>
      <c r="EE136" s="81"/>
      <c r="EF136" s="81"/>
      <c r="EG136" s="81"/>
      <c r="EH136" s="81"/>
      <c r="EI136" s="81"/>
      <c r="EJ136" s="81"/>
      <c r="EK136" s="81"/>
      <c r="EL136" s="81"/>
      <c r="EM136" s="81"/>
      <c r="EN136" s="81"/>
      <c r="EO136" s="81"/>
      <c r="EP136" s="81"/>
      <c r="EQ136" s="81"/>
      <c r="ER136" s="81"/>
      <c r="ES136" s="81"/>
      <c r="ET136" s="81"/>
      <c r="EU136" s="81"/>
      <c r="EV136" s="81"/>
      <c r="EW136" s="81"/>
      <c r="EX136" s="81"/>
      <c r="EY136" s="81"/>
      <c r="EZ136" s="81"/>
      <c r="FA136" s="81"/>
      <c r="FB136" s="81"/>
      <c r="FC136" s="81"/>
      <c r="FD136" s="81"/>
      <c r="FE136" s="81"/>
      <c r="FF136" s="81"/>
      <c r="FG136" s="81"/>
      <c r="FH136" s="81"/>
      <c r="FI136" s="81"/>
      <c r="FJ136" s="81"/>
      <c r="FK136" s="81"/>
      <c r="FL136" s="81"/>
      <c r="FM136" s="81"/>
      <c r="FN136" s="81"/>
      <c r="FO136" s="81"/>
      <c r="FP136" s="81"/>
      <c r="FQ136" s="81"/>
      <c r="FR136" s="81"/>
      <c r="FS136" s="81"/>
      <c r="FT136" s="81"/>
      <c r="FU136" s="81"/>
      <c r="FV136" s="81"/>
      <c r="FW136" s="81"/>
      <c r="FX136" s="81"/>
      <c r="FY136" s="81"/>
      <c r="FZ136" s="81"/>
      <c r="GA136" s="81"/>
      <c r="GB136" s="81"/>
      <c r="GC136" s="81"/>
      <c r="GD136" s="81"/>
      <c r="GE136" s="81"/>
      <c r="GF136" s="81"/>
      <c r="GG136" s="81"/>
      <c r="GH136" s="81"/>
      <c r="GI136" s="81"/>
      <c r="GJ136" s="81"/>
      <c r="GK136" s="81"/>
      <c r="GL136" s="81"/>
      <c r="GM136" s="81"/>
      <c r="GN136" s="81"/>
      <c r="GO136" s="81"/>
      <c r="GP136" s="81"/>
      <c r="GQ136" s="81"/>
      <c r="GR136" s="81"/>
      <c r="GS136" s="81"/>
      <c r="GT136" s="81"/>
      <c r="GU136" s="81"/>
      <c r="GV136" s="81"/>
      <c r="GW136" s="81"/>
      <c r="GX136" s="81"/>
      <c r="GY136" s="81"/>
      <c r="GZ136" s="81"/>
      <c r="HA136" s="81"/>
      <c r="HB136" s="81"/>
      <c r="HC136" s="81"/>
      <c r="HD136" s="81"/>
      <c r="HE136" s="81"/>
      <c r="HF136" s="81"/>
      <c r="HG136" s="81"/>
      <c r="HH136" s="81"/>
      <c r="HI136" s="81"/>
      <c r="HJ136" s="81"/>
      <c r="HK136" s="81"/>
      <c r="HL136" s="81"/>
      <c r="HM136" s="81"/>
      <c r="HN136" s="81"/>
      <c r="HO136" s="81"/>
      <c r="HP136" s="81"/>
      <c r="HQ136" s="81"/>
      <c r="HR136" s="81"/>
      <c r="HS136" s="81"/>
      <c r="HT136" s="81"/>
      <c r="HU136" s="81"/>
      <c r="HV136" s="81"/>
      <c r="HW136" s="81"/>
      <c r="HX136" s="81"/>
      <c r="HY136" s="81"/>
      <c r="HZ136" s="81"/>
      <c r="IA136" s="81"/>
      <c r="IB136" s="81"/>
      <c r="IC136" s="81"/>
      <c r="ID136" s="81"/>
      <c r="IE136" s="81"/>
      <c r="IF136" s="81"/>
      <c r="IG136" s="81"/>
      <c r="IH136" s="81"/>
      <c r="II136" s="81"/>
      <c r="IJ136" s="81"/>
      <c r="IK136" s="81"/>
      <c r="IL136" s="81"/>
      <c r="IM136" s="81"/>
      <c r="IN136" s="81"/>
      <c r="IO136" s="81"/>
      <c r="IP136" s="81"/>
      <c r="IQ136" s="81"/>
      <c r="IR136" s="81"/>
      <c r="IS136" s="81"/>
      <c r="IT136" s="81"/>
      <c r="IU136" s="81"/>
      <c r="IV136" s="81"/>
      <c r="IW136" s="81"/>
    </row>
    <row r="137" spans="1:257" s="82" customFormat="1">
      <c r="A137" s="85"/>
      <c r="B137" s="85"/>
      <c r="C137" s="86"/>
      <c r="D137" s="86"/>
      <c r="E137" s="86"/>
      <c r="F137" s="86"/>
      <c r="G137" s="81"/>
      <c r="H137" s="81"/>
      <c r="I137" s="81"/>
      <c r="J137" s="81"/>
      <c r="K137" s="81"/>
      <c r="L137" s="81"/>
      <c r="M137" s="81"/>
      <c r="N137" s="81"/>
      <c r="O137" s="81"/>
      <c r="P137" s="81"/>
      <c r="Q137" s="81"/>
      <c r="R137" s="81"/>
      <c r="S137" s="81"/>
      <c r="T137" s="81"/>
      <c r="U137" s="81"/>
      <c r="V137" s="81"/>
      <c r="W137" s="81"/>
      <c r="X137" s="81"/>
      <c r="Y137" s="81"/>
      <c r="Z137" s="81"/>
      <c r="AA137" s="81"/>
      <c r="AB137" s="81"/>
      <c r="AC137" s="81"/>
      <c r="AD137" s="81"/>
      <c r="AE137" s="81"/>
      <c r="AF137" s="81"/>
      <c r="AG137" s="81"/>
      <c r="AH137" s="81"/>
      <c r="AI137" s="81"/>
      <c r="AJ137" s="81"/>
      <c r="AK137" s="81"/>
      <c r="AL137" s="81"/>
      <c r="AM137" s="81"/>
      <c r="AN137" s="81"/>
      <c r="AO137" s="81"/>
      <c r="AP137" s="81"/>
      <c r="AQ137" s="81"/>
      <c r="AR137" s="81"/>
      <c r="AS137" s="81"/>
      <c r="AT137" s="81"/>
      <c r="AU137" s="81"/>
      <c r="AV137" s="81"/>
      <c r="AW137" s="81"/>
      <c r="AX137" s="81"/>
      <c r="AY137" s="81"/>
      <c r="AZ137" s="81"/>
      <c r="BA137" s="81"/>
      <c r="BB137" s="81"/>
      <c r="BC137" s="81"/>
      <c r="BD137" s="81"/>
      <c r="BE137" s="81"/>
      <c r="BF137" s="81"/>
      <c r="BG137" s="81"/>
      <c r="BH137" s="81"/>
      <c r="BI137" s="81"/>
      <c r="BJ137" s="81"/>
      <c r="BK137" s="81"/>
      <c r="BL137" s="81"/>
      <c r="BM137" s="81"/>
      <c r="BN137" s="81"/>
      <c r="BO137" s="81"/>
      <c r="BP137" s="81"/>
      <c r="BQ137" s="81"/>
      <c r="BR137" s="81"/>
      <c r="BS137" s="81"/>
      <c r="BT137" s="81"/>
      <c r="BU137" s="81"/>
      <c r="BV137" s="81"/>
      <c r="BW137" s="81"/>
      <c r="BX137" s="81"/>
      <c r="BY137" s="81"/>
      <c r="BZ137" s="81"/>
      <c r="CA137" s="81"/>
      <c r="CB137" s="81"/>
      <c r="CC137" s="81"/>
      <c r="CD137" s="81"/>
      <c r="CE137" s="81"/>
      <c r="CF137" s="81"/>
      <c r="CG137" s="81"/>
      <c r="CH137" s="81"/>
      <c r="CI137" s="81"/>
      <c r="CJ137" s="81"/>
      <c r="CK137" s="81"/>
      <c r="CL137" s="81"/>
      <c r="CM137" s="81"/>
      <c r="CN137" s="81"/>
      <c r="CO137" s="81"/>
      <c r="CP137" s="81"/>
      <c r="CQ137" s="81"/>
      <c r="CR137" s="81"/>
      <c r="CS137" s="81"/>
      <c r="CT137" s="81"/>
      <c r="CU137" s="81"/>
      <c r="CV137" s="81"/>
      <c r="CW137" s="81"/>
      <c r="CX137" s="81"/>
      <c r="CY137" s="81"/>
      <c r="CZ137" s="81"/>
      <c r="DA137" s="81"/>
      <c r="DB137" s="81"/>
      <c r="DC137" s="81"/>
      <c r="DD137" s="81"/>
      <c r="DE137" s="81"/>
      <c r="DF137" s="81"/>
      <c r="DG137" s="81"/>
      <c r="DH137" s="81"/>
      <c r="DI137" s="81"/>
      <c r="DJ137" s="81"/>
      <c r="DK137" s="81"/>
      <c r="DL137" s="81"/>
      <c r="DM137" s="81"/>
      <c r="DN137" s="81"/>
      <c r="DO137" s="81"/>
      <c r="DP137" s="81"/>
      <c r="DQ137" s="81"/>
      <c r="DR137" s="81"/>
      <c r="DS137" s="81"/>
      <c r="DT137" s="81"/>
      <c r="DU137" s="81"/>
      <c r="DV137" s="81"/>
      <c r="DW137" s="81"/>
      <c r="DX137" s="81"/>
      <c r="DY137" s="81"/>
      <c r="DZ137" s="81"/>
      <c r="EA137" s="81"/>
      <c r="EB137" s="81"/>
      <c r="EC137" s="81"/>
      <c r="ED137" s="81"/>
      <c r="EE137" s="81"/>
      <c r="EF137" s="81"/>
      <c r="EG137" s="81"/>
      <c r="EH137" s="81"/>
      <c r="EI137" s="81"/>
      <c r="EJ137" s="81"/>
      <c r="EK137" s="81"/>
      <c r="EL137" s="81"/>
      <c r="EM137" s="81"/>
      <c r="EN137" s="81"/>
      <c r="EO137" s="81"/>
      <c r="EP137" s="81"/>
      <c r="EQ137" s="81"/>
      <c r="ER137" s="81"/>
      <c r="ES137" s="81"/>
      <c r="ET137" s="81"/>
      <c r="EU137" s="81"/>
      <c r="EV137" s="81"/>
      <c r="EW137" s="81"/>
      <c r="EX137" s="81"/>
      <c r="EY137" s="81"/>
      <c r="EZ137" s="81"/>
      <c r="FA137" s="81"/>
      <c r="FB137" s="81"/>
      <c r="FC137" s="81"/>
      <c r="FD137" s="81"/>
      <c r="FE137" s="81"/>
      <c r="FF137" s="81"/>
      <c r="FG137" s="81"/>
      <c r="FH137" s="81"/>
      <c r="FI137" s="81"/>
      <c r="FJ137" s="81"/>
      <c r="FK137" s="81"/>
      <c r="FL137" s="81"/>
      <c r="FM137" s="81"/>
      <c r="FN137" s="81"/>
      <c r="FO137" s="81"/>
      <c r="FP137" s="81"/>
      <c r="FQ137" s="81"/>
      <c r="FR137" s="81"/>
      <c r="FS137" s="81"/>
      <c r="FT137" s="81"/>
      <c r="FU137" s="81"/>
      <c r="FV137" s="81"/>
      <c r="FW137" s="81"/>
      <c r="FX137" s="81"/>
      <c r="FY137" s="81"/>
      <c r="FZ137" s="81"/>
      <c r="GA137" s="81"/>
      <c r="GB137" s="81"/>
      <c r="GC137" s="81"/>
      <c r="GD137" s="81"/>
      <c r="GE137" s="81"/>
      <c r="GF137" s="81"/>
      <c r="GG137" s="81"/>
      <c r="GH137" s="81"/>
      <c r="GI137" s="81"/>
      <c r="GJ137" s="81"/>
      <c r="GK137" s="81"/>
      <c r="GL137" s="81"/>
      <c r="GM137" s="81"/>
      <c r="GN137" s="81"/>
      <c r="GO137" s="81"/>
      <c r="GP137" s="81"/>
      <c r="GQ137" s="81"/>
      <c r="GR137" s="81"/>
      <c r="GS137" s="81"/>
      <c r="GT137" s="81"/>
      <c r="GU137" s="81"/>
      <c r="GV137" s="81"/>
      <c r="GW137" s="81"/>
      <c r="GX137" s="81"/>
      <c r="GY137" s="81"/>
      <c r="GZ137" s="81"/>
      <c r="HA137" s="81"/>
      <c r="HB137" s="81"/>
      <c r="HC137" s="81"/>
      <c r="HD137" s="81"/>
      <c r="HE137" s="81"/>
      <c r="HF137" s="81"/>
      <c r="HG137" s="81"/>
      <c r="HH137" s="81"/>
      <c r="HI137" s="81"/>
      <c r="HJ137" s="81"/>
      <c r="HK137" s="81"/>
      <c r="HL137" s="81"/>
      <c r="HM137" s="81"/>
      <c r="HN137" s="81"/>
      <c r="HO137" s="81"/>
      <c r="HP137" s="81"/>
      <c r="HQ137" s="81"/>
      <c r="HR137" s="81"/>
      <c r="HS137" s="81"/>
      <c r="HT137" s="81"/>
      <c r="HU137" s="81"/>
      <c r="HV137" s="81"/>
      <c r="HW137" s="81"/>
      <c r="HX137" s="81"/>
      <c r="HY137" s="81"/>
      <c r="HZ137" s="81"/>
      <c r="IA137" s="81"/>
      <c r="IB137" s="81"/>
      <c r="IC137" s="81"/>
      <c r="ID137" s="81"/>
      <c r="IE137" s="81"/>
      <c r="IF137" s="81"/>
      <c r="IG137" s="81"/>
      <c r="IH137" s="81"/>
      <c r="II137" s="81"/>
      <c r="IJ137" s="81"/>
      <c r="IK137" s="81"/>
      <c r="IL137" s="81"/>
      <c r="IM137" s="81"/>
      <c r="IN137" s="81"/>
      <c r="IO137" s="81"/>
      <c r="IP137" s="81"/>
      <c r="IQ137" s="81"/>
      <c r="IR137" s="81"/>
      <c r="IS137" s="81"/>
      <c r="IT137" s="81"/>
      <c r="IU137" s="81"/>
      <c r="IV137" s="81"/>
      <c r="IW137" s="81"/>
    </row>
    <row r="138" spans="1:257" s="82" customFormat="1">
      <c r="A138" s="87" t="s">
        <v>5</v>
      </c>
      <c r="B138" s="454" t="s">
        <v>6</v>
      </c>
      <c r="C138" s="455"/>
      <c r="D138" s="455"/>
      <c r="E138" s="456"/>
      <c r="F138" s="88">
        <f>F18</f>
        <v>0</v>
      </c>
      <c r="G138" s="81"/>
      <c r="H138" s="81"/>
      <c r="I138" s="81"/>
      <c r="J138" s="81"/>
      <c r="K138" s="81"/>
      <c r="L138" s="81"/>
      <c r="M138" s="81"/>
      <c r="N138" s="81"/>
      <c r="O138" s="81"/>
      <c r="P138" s="81"/>
      <c r="Q138" s="81"/>
      <c r="R138" s="81"/>
      <c r="S138" s="81"/>
      <c r="T138" s="81"/>
      <c r="U138" s="81"/>
      <c r="V138" s="81"/>
      <c r="W138" s="81"/>
      <c r="X138" s="81"/>
      <c r="Y138" s="81"/>
      <c r="Z138" s="81"/>
      <c r="AA138" s="81"/>
      <c r="AB138" s="81"/>
      <c r="AC138" s="81"/>
      <c r="AD138" s="81"/>
      <c r="AE138" s="81"/>
      <c r="AF138" s="81"/>
      <c r="AG138" s="81"/>
      <c r="AH138" s="81"/>
      <c r="AI138" s="81"/>
      <c r="AJ138" s="81"/>
      <c r="AK138" s="81"/>
      <c r="AL138" s="81"/>
      <c r="AM138" s="81"/>
      <c r="AN138" s="81"/>
      <c r="AO138" s="81"/>
      <c r="AP138" s="81"/>
      <c r="AQ138" s="81"/>
      <c r="AR138" s="81"/>
      <c r="AS138" s="81"/>
      <c r="AT138" s="81"/>
      <c r="AU138" s="81"/>
      <c r="AV138" s="81"/>
      <c r="AW138" s="81"/>
      <c r="AX138" s="81"/>
      <c r="AY138" s="81"/>
      <c r="AZ138" s="81"/>
      <c r="BA138" s="81"/>
      <c r="BB138" s="81"/>
      <c r="BC138" s="81"/>
      <c r="BD138" s="81"/>
      <c r="BE138" s="81"/>
      <c r="BF138" s="81"/>
      <c r="BG138" s="81"/>
      <c r="BH138" s="81"/>
      <c r="BI138" s="81"/>
      <c r="BJ138" s="81"/>
      <c r="BK138" s="81"/>
      <c r="BL138" s="81"/>
      <c r="BM138" s="81"/>
      <c r="BN138" s="81"/>
      <c r="BO138" s="81"/>
      <c r="BP138" s="81"/>
      <c r="BQ138" s="81"/>
      <c r="BR138" s="81"/>
      <c r="BS138" s="81"/>
      <c r="BT138" s="81"/>
      <c r="BU138" s="81"/>
      <c r="BV138" s="81"/>
      <c r="BW138" s="81"/>
      <c r="BX138" s="81"/>
      <c r="BY138" s="81"/>
      <c r="BZ138" s="81"/>
      <c r="CA138" s="81"/>
      <c r="CB138" s="81"/>
      <c r="CC138" s="81"/>
      <c r="CD138" s="81"/>
      <c r="CE138" s="81"/>
      <c r="CF138" s="81"/>
      <c r="CG138" s="81"/>
      <c r="CH138" s="81"/>
      <c r="CI138" s="81"/>
      <c r="CJ138" s="81"/>
      <c r="CK138" s="81"/>
      <c r="CL138" s="81"/>
      <c r="CM138" s="81"/>
      <c r="CN138" s="81"/>
      <c r="CO138" s="81"/>
      <c r="CP138" s="81"/>
      <c r="CQ138" s="81"/>
      <c r="CR138" s="81"/>
      <c r="CS138" s="81"/>
      <c r="CT138" s="81"/>
      <c r="CU138" s="81"/>
      <c r="CV138" s="81"/>
      <c r="CW138" s="81"/>
      <c r="CX138" s="81"/>
      <c r="CY138" s="81"/>
      <c r="CZ138" s="81"/>
      <c r="DA138" s="81"/>
      <c r="DB138" s="81"/>
      <c r="DC138" s="81"/>
      <c r="DD138" s="81"/>
      <c r="DE138" s="81"/>
      <c r="DF138" s="81"/>
      <c r="DG138" s="81"/>
      <c r="DH138" s="81"/>
      <c r="DI138" s="81"/>
      <c r="DJ138" s="81"/>
      <c r="DK138" s="81"/>
      <c r="DL138" s="81"/>
      <c r="DM138" s="81"/>
      <c r="DN138" s="81"/>
      <c r="DO138" s="81"/>
      <c r="DP138" s="81"/>
      <c r="DQ138" s="81"/>
      <c r="DR138" s="81"/>
      <c r="DS138" s="81"/>
      <c r="DT138" s="81"/>
      <c r="DU138" s="81"/>
      <c r="DV138" s="81"/>
      <c r="DW138" s="81"/>
      <c r="DX138" s="81"/>
      <c r="DY138" s="81"/>
      <c r="DZ138" s="81"/>
      <c r="EA138" s="81"/>
      <c r="EB138" s="81"/>
      <c r="EC138" s="81"/>
      <c r="ED138" s="81"/>
      <c r="EE138" s="81"/>
      <c r="EF138" s="81"/>
      <c r="EG138" s="81"/>
      <c r="EH138" s="81"/>
      <c r="EI138" s="81"/>
      <c r="EJ138" s="81"/>
      <c r="EK138" s="81"/>
      <c r="EL138" s="81"/>
      <c r="EM138" s="81"/>
      <c r="EN138" s="81"/>
      <c r="EO138" s="81"/>
      <c r="EP138" s="81"/>
      <c r="EQ138" s="81"/>
      <c r="ER138" s="81"/>
      <c r="ES138" s="81"/>
      <c r="ET138" s="81"/>
      <c r="EU138" s="81"/>
      <c r="EV138" s="81"/>
      <c r="EW138" s="81"/>
      <c r="EX138" s="81"/>
      <c r="EY138" s="81"/>
      <c r="EZ138" s="81"/>
      <c r="FA138" s="81"/>
      <c r="FB138" s="81"/>
      <c r="FC138" s="81"/>
      <c r="FD138" s="81"/>
      <c r="FE138" s="81"/>
      <c r="FF138" s="81"/>
      <c r="FG138" s="81"/>
      <c r="FH138" s="81"/>
      <c r="FI138" s="81"/>
      <c r="FJ138" s="81"/>
      <c r="FK138" s="81"/>
      <c r="FL138" s="81"/>
      <c r="FM138" s="81"/>
      <c r="FN138" s="81"/>
      <c r="FO138" s="81"/>
      <c r="FP138" s="81"/>
      <c r="FQ138" s="81"/>
      <c r="FR138" s="81"/>
      <c r="FS138" s="81"/>
      <c r="FT138" s="81"/>
      <c r="FU138" s="81"/>
      <c r="FV138" s="81"/>
      <c r="FW138" s="81"/>
      <c r="FX138" s="81"/>
      <c r="FY138" s="81"/>
      <c r="FZ138" s="81"/>
      <c r="GA138" s="81"/>
      <c r="GB138" s="81"/>
      <c r="GC138" s="81"/>
      <c r="GD138" s="81"/>
      <c r="GE138" s="81"/>
      <c r="GF138" s="81"/>
      <c r="GG138" s="81"/>
      <c r="GH138" s="81"/>
      <c r="GI138" s="81"/>
      <c r="GJ138" s="81"/>
      <c r="GK138" s="81"/>
      <c r="GL138" s="81"/>
      <c r="GM138" s="81"/>
      <c r="GN138" s="81"/>
      <c r="GO138" s="81"/>
      <c r="GP138" s="81"/>
      <c r="GQ138" s="81"/>
      <c r="GR138" s="81"/>
      <c r="GS138" s="81"/>
      <c r="GT138" s="81"/>
      <c r="GU138" s="81"/>
      <c r="GV138" s="81"/>
      <c r="GW138" s="81"/>
      <c r="GX138" s="81"/>
      <c r="GY138" s="81"/>
      <c r="GZ138" s="81"/>
      <c r="HA138" s="81"/>
      <c r="HB138" s="81"/>
      <c r="HC138" s="81"/>
      <c r="HD138" s="81"/>
      <c r="HE138" s="81"/>
      <c r="HF138" s="81"/>
      <c r="HG138" s="81"/>
      <c r="HH138" s="81"/>
      <c r="HI138" s="81"/>
      <c r="HJ138" s="81"/>
      <c r="HK138" s="81"/>
      <c r="HL138" s="81"/>
      <c r="HM138" s="81"/>
      <c r="HN138" s="81"/>
      <c r="HO138" s="81"/>
      <c r="HP138" s="81"/>
      <c r="HQ138" s="81"/>
      <c r="HR138" s="81"/>
      <c r="HS138" s="81"/>
      <c r="HT138" s="81"/>
      <c r="HU138" s="81"/>
      <c r="HV138" s="81"/>
      <c r="HW138" s="81"/>
      <c r="HX138" s="81"/>
      <c r="HY138" s="81"/>
      <c r="HZ138" s="81"/>
      <c r="IA138" s="81"/>
      <c r="IB138" s="81"/>
      <c r="IC138" s="81"/>
      <c r="ID138" s="81"/>
      <c r="IE138" s="81"/>
      <c r="IF138" s="81"/>
      <c r="IG138" s="81"/>
      <c r="IH138" s="81"/>
      <c r="II138" s="81"/>
      <c r="IJ138" s="81"/>
      <c r="IK138" s="81"/>
      <c r="IL138" s="81"/>
      <c r="IM138" s="81"/>
      <c r="IN138" s="81"/>
      <c r="IO138" s="81"/>
      <c r="IP138" s="81"/>
      <c r="IQ138" s="81"/>
      <c r="IR138" s="81"/>
      <c r="IS138" s="81"/>
      <c r="IT138" s="81"/>
      <c r="IU138" s="81"/>
      <c r="IV138" s="81"/>
      <c r="IW138" s="81"/>
    </row>
    <row r="139" spans="1:257" s="82" customFormat="1">
      <c r="A139" s="87" t="s">
        <v>20</v>
      </c>
      <c r="B139" s="454" t="s">
        <v>21</v>
      </c>
      <c r="C139" s="455"/>
      <c r="D139" s="455"/>
      <c r="E139" s="456"/>
      <c r="F139" s="88">
        <f>F52</f>
        <v>0</v>
      </c>
      <c r="G139" s="81"/>
      <c r="H139" s="81"/>
      <c r="I139" s="81"/>
      <c r="J139" s="81"/>
      <c r="K139" s="81"/>
      <c r="L139" s="81"/>
      <c r="M139" s="81"/>
      <c r="N139" s="81"/>
      <c r="O139" s="81"/>
      <c r="P139" s="81"/>
      <c r="Q139" s="81"/>
      <c r="R139" s="81"/>
      <c r="S139" s="81"/>
      <c r="T139" s="81"/>
      <c r="U139" s="81"/>
      <c r="V139" s="81"/>
      <c r="W139" s="81"/>
      <c r="X139" s="81"/>
      <c r="Y139" s="81"/>
      <c r="Z139" s="81"/>
      <c r="AA139" s="81"/>
      <c r="AB139" s="81"/>
      <c r="AC139" s="81"/>
      <c r="AD139" s="81"/>
      <c r="AE139" s="81"/>
      <c r="AF139" s="81"/>
      <c r="AG139" s="81"/>
      <c r="AH139" s="81"/>
      <c r="AI139" s="81"/>
      <c r="AJ139" s="81"/>
      <c r="AK139" s="81"/>
      <c r="AL139" s="81"/>
      <c r="AM139" s="81"/>
      <c r="AN139" s="81"/>
      <c r="AO139" s="81"/>
      <c r="AP139" s="81"/>
      <c r="AQ139" s="81"/>
      <c r="AR139" s="81"/>
      <c r="AS139" s="81"/>
      <c r="AT139" s="81"/>
      <c r="AU139" s="81"/>
      <c r="AV139" s="81"/>
      <c r="AW139" s="81"/>
      <c r="AX139" s="81"/>
      <c r="AY139" s="81"/>
      <c r="AZ139" s="81"/>
      <c r="BA139" s="81"/>
      <c r="BB139" s="81"/>
      <c r="BC139" s="81"/>
      <c r="BD139" s="81"/>
      <c r="BE139" s="81"/>
      <c r="BF139" s="81"/>
      <c r="BG139" s="81"/>
      <c r="BH139" s="81"/>
      <c r="BI139" s="81"/>
      <c r="BJ139" s="81"/>
      <c r="BK139" s="81"/>
      <c r="BL139" s="81"/>
      <c r="BM139" s="81"/>
      <c r="BN139" s="81"/>
      <c r="BO139" s="81"/>
      <c r="BP139" s="81"/>
      <c r="BQ139" s="81"/>
      <c r="BR139" s="81"/>
      <c r="BS139" s="81"/>
      <c r="BT139" s="81"/>
      <c r="BU139" s="81"/>
      <c r="BV139" s="81"/>
      <c r="BW139" s="81"/>
      <c r="BX139" s="81"/>
      <c r="BY139" s="81"/>
      <c r="BZ139" s="81"/>
      <c r="CA139" s="81"/>
      <c r="CB139" s="81"/>
      <c r="CC139" s="81"/>
      <c r="CD139" s="81"/>
      <c r="CE139" s="81"/>
      <c r="CF139" s="81"/>
      <c r="CG139" s="81"/>
      <c r="CH139" s="81"/>
      <c r="CI139" s="81"/>
      <c r="CJ139" s="81"/>
      <c r="CK139" s="81"/>
      <c r="CL139" s="81"/>
      <c r="CM139" s="81"/>
      <c r="CN139" s="81"/>
      <c r="CO139" s="81"/>
      <c r="CP139" s="81"/>
      <c r="CQ139" s="81"/>
      <c r="CR139" s="81"/>
      <c r="CS139" s="81"/>
      <c r="CT139" s="81"/>
      <c r="CU139" s="81"/>
      <c r="CV139" s="81"/>
      <c r="CW139" s="81"/>
      <c r="CX139" s="81"/>
      <c r="CY139" s="81"/>
      <c r="CZ139" s="81"/>
      <c r="DA139" s="81"/>
      <c r="DB139" s="81"/>
      <c r="DC139" s="81"/>
      <c r="DD139" s="81"/>
      <c r="DE139" s="81"/>
      <c r="DF139" s="81"/>
      <c r="DG139" s="81"/>
      <c r="DH139" s="81"/>
      <c r="DI139" s="81"/>
      <c r="DJ139" s="81"/>
      <c r="DK139" s="81"/>
      <c r="DL139" s="81"/>
      <c r="DM139" s="81"/>
      <c r="DN139" s="81"/>
      <c r="DO139" s="81"/>
      <c r="DP139" s="81"/>
      <c r="DQ139" s="81"/>
      <c r="DR139" s="81"/>
      <c r="DS139" s="81"/>
      <c r="DT139" s="81"/>
      <c r="DU139" s="81"/>
      <c r="DV139" s="81"/>
      <c r="DW139" s="81"/>
      <c r="DX139" s="81"/>
      <c r="DY139" s="81"/>
      <c r="DZ139" s="81"/>
      <c r="EA139" s="81"/>
      <c r="EB139" s="81"/>
      <c r="EC139" s="81"/>
      <c r="ED139" s="81"/>
      <c r="EE139" s="81"/>
      <c r="EF139" s="81"/>
      <c r="EG139" s="81"/>
      <c r="EH139" s="81"/>
      <c r="EI139" s="81"/>
      <c r="EJ139" s="81"/>
      <c r="EK139" s="81"/>
      <c r="EL139" s="81"/>
      <c r="EM139" s="81"/>
      <c r="EN139" s="81"/>
      <c r="EO139" s="81"/>
      <c r="EP139" s="81"/>
      <c r="EQ139" s="81"/>
      <c r="ER139" s="81"/>
      <c r="ES139" s="81"/>
      <c r="ET139" s="81"/>
      <c r="EU139" s="81"/>
      <c r="EV139" s="81"/>
      <c r="EW139" s="81"/>
      <c r="EX139" s="81"/>
      <c r="EY139" s="81"/>
      <c r="EZ139" s="81"/>
      <c r="FA139" s="81"/>
      <c r="FB139" s="81"/>
      <c r="FC139" s="81"/>
      <c r="FD139" s="81"/>
      <c r="FE139" s="81"/>
      <c r="FF139" s="81"/>
      <c r="FG139" s="81"/>
      <c r="FH139" s="81"/>
      <c r="FI139" s="81"/>
      <c r="FJ139" s="81"/>
      <c r="FK139" s="81"/>
      <c r="FL139" s="81"/>
      <c r="FM139" s="81"/>
      <c r="FN139" s="81"/>
      <c r="FO139" s="81"/>
      <c r="FP139" s="81"/>
      <c r="FQ139" s="81"/>
      <c r="FR139" s="81"/>
      <c r="FS139" s="81"/>
      <c r="FT139" s="81"/>
      <c r="FU139" s="81"/>
      <c r="FV139" s="81"/>
      <c r="FW139" s="81"/>
      <c r="FX139" s="81"/>
      <c r="FY139" s="81"/>
      <c r="FZ139" s="81"/>
      <c r="GA139" s="81"/>
      <c r="GB139" s="81"/>
      <c r="GC139" s="81"/>
      <c r="GD139" s="81"/>
      <c r="GE139" s="81"/>
      <c r="GF139" s="81"/>
      <c r="GG139" s="81"/>
      <c r="GH139" s="81"/>
      <c r="GI139" s="81"/>
      <c r="GJ139" s="81"/>
      <c r="GK139" s="81"/>
      <c r="GL139" s="81"/>
      <c r="GM139" s="81"/>
      <c r="GN139" s="81"/>
      <c r="GO139" s="81"/>
      <c r="GP139" s="81"/>
      <c r="GQ139" s="81"/>
      <c r="GR139" s="81"/>
      <c r="GS139" s="81"/>
      <c r="GT139" s="81"/>
      <c r="GU139" s="81"/>
      <c r="GV139" s="81"/>
      <c r="GW139" s="81"/>
      <c r="GX139" s="81"/>
      <c r="GY139" s="81"/>
      <c r="GZ139" s="81"/>
      <c r="HA139" s="81"/>
      <c r="HB139" s="81"/>
      <c r="HC139" s="81"/>
      <c r="HD139" s="81"/>
      <c r="HE139" s="81"/>
      <c r="HF139" s="81"/>
      <c r="HG139" s="81"/>
      <c r="HH139" s="81"/>
      <c r="HI139" s="81"/>
      <c r="HJ139" s="81"/>
      <c r="HK139" s="81"/>
      <c r="HL139" s="81"/>
      <c r="HM139" s="81"/>
      <c r="HN139" s="81"/>
      <c r="HO139" s="81"/>
      <c r="HP139" s="81"/>
      <c r="HQ139" s="81"/>
      <c r="HR139" s="81"/>
      <c r="HS139" s="81"/>
      <c r="HT139" s="81"/>
      <c r="HU139" s="81"/>
      <c r="HV139" s="81"/>
      <c r="HW139" s="81"/>
      <c r="HX139" s="81"/>
      <c r="HY139" s="81"/>
      <c r="HZ139" s="81"/>
      <c r="IA139" s="81"/>
      <c r="IB139" s="81"/>
      <c r="IC139" s="81"/>
      <c r="ID139" s="81"/>
      <c r="IE139" s="81"/>
      <c r="IF139" s="81"/>
      <c r="IG139" s="81"/>
      <c r="IH139" s="81"/>
      <c r="II139" s="81"/>
      <c r="IJ139" s="81"/>
      <c r="IK139" s="81"/>
      <c r="IL139" s="81"/>
      <c r="IM139" s="81"/>
      <c r="IN139" s="81"/>
      <c r="IO139" s="81"/>
      <c r="IP139" s="81"/>
      <c r="IQ139" s="81"/>
      <c r="IR139" s="81"/>
      <c r="IS139" s="81"/>
      <c r="IT139" s="81"/>
      <c r="IU139" s="81"/>
      <c r="IV139" s="81"/>
      <c r="IW139" s="81"/>
    </row>
    <row r="140" spans="1:257" s="82" customFormat="1">
      <c r="A140" s="87" t="s">
        <v>40</v>
      </c>
      <c r="B140" s="454" t="s">
        <v>112</v>
      </c>
      <c r="C140" s="455"/>
      <c r="D140" s="455"/>
      <c r="E140" s="456"/>
      <c r="F140" s="88">
        <f>F64</f>
        <v>0</v>
      </c>
      <c r="G140" s="81"/>
      <c r="H140" s="81"/>
      <c r="I140" s="81"/>
      <c r="J140" s="81"/>
      <c r="K140" s="81"/>
      <c r="L140" s="81"/>
      <c r="M140" s="81"/>
      <c r="N140" s="81"/>
      <c r="O140" s="81"/>
      <c r="P140" s="81"/>
      <c r="Q140" s="81"/>
      <c r="R140" s="81"/>
      <c r="S140" s="81"/>
      <c r="T140" s="81"/>
      <c r="U140" s="81"/>
      <c r="V140" s="81"/>
      <c r="W140" s="81"/>
      <c r="X140" s="81"/>
      <c r="Y140" s="81"/>
      <c r="Z140" s="81"/>
      <c r="AA140" s="81"/>
      <c r="AB140" s="81"/>
      <c r="AC140" s="81"/>
      <c r="AD140" s="81"/>
      <c r="AE140" s="81"/>
      <c r="AF140" s="81"/>
      <c r="AG140" s="81"/>
      <c r="AH140" s="81"/>
      <c r="AI140" s="81"/>
      <c r="AJ140" s="81"/>
      <c r="AK140" s="81"/>
      <c r="AL140" s="81"/>
      <c r="AM140" s="81"/>
      <c r="AN140" s="81"/>
      <c r="AO140" s="81"/>
      <c r="AP140" s="81"/>
      <c r="AQ140" s="81"/>
      <c r="AR140" s="81"/>
      <c r="AS140" s="81"/>
      <c r="AT140" s="81"/>
      <c r="AU140" s="81"/>
      <c r="AV140" s="81"/>
      <c r="AW140" s="81"/>
      <c r="AX140" s="81"/>
      <c r="AY140" s="81"/>
      <c r="AZ140" s="81"/>
      <c r="BA140" s="81"/>
      <c r="BB140" s="81"/>
      <c r="BC140" s="81"/>
      <c r="BD140" s="81"/>
      <c r="BE140" s="81"/>
      <c r="BF140" s="81"/>
      <c r="BG140" s="81"/>
      <c r="BH140" s="81"/>
      <c r="BI140" s="81"/>
      <c r="BJ140" s="81"/>
      <c r="BK140" s="81"/>
      <c r="BL140" s="81"/>
      <c r="BM140" s="81"/>
      <c r="BN140" s="81"/>
      <c r="BO140" s="81"/>
      <c r="BP140" s="81"/>
      <c r="BQ140" s="81"/>
      <c r="BR140" s="81"/>
      <c r="BS140" s="81"/>
      <c r="BT140" s="81"/>
      <c r="BU140" s="81"/>
      <c r="BV140" s="81"/>
      <c r="BW140" s="81"/>
      <c r="BX140" s="81"/>
      <c r="BY140" s="81"/>
      <c r="BZ140" s="81"/>
      <c r="CA140" s="81"/>
      <c r="CB140" s="81"/>
      <c r="CC140" s="81"/>
      <c r="CD140" s="81"/>
      <c r="CE140" s="81"/>
      <c r="CF140" s="81"/>
      <c r="CG140" s="81"/>
      <c r="CH140" s="81"/>
      <c r="CI140" s="81"/>
      <c r="CJ140" s="81"/>
      <c r="CK140" s="81"/>
      <c r="CL140" s="81"/>
      <c r="CM140" s="81"/>
      <c r="CN140" s="81"/>
      <c r="CO140" s="81"/>
      <c r="CP140" s="81"/>
      <c r="CQ140" s="81"/>
      <c r="CR140" s="81"/>
      <c r="CS140" s="81"/>
      <c r="CT140" s="81"/>
      <c r="CU140" s="81"/>
      <c r="CV140" s="81"/>
      <c r="CW140" s="81"/>
      <c r="CX140" s="81"/>
      <c r="CY140" s="81"/>
      <c r="CZ140" s="81"/>
      <c r="DA140" s="81"/>
      <c r="DB140" s="81"/>
      <c r="DC140" s="81"/>
      <c r="DD140" s="81"/>
      <c r="DE140" s="81"/>
      <c r="DF140" s="81"/>
      <c r="DG140" s="81"/>
      <c r="DH140" s="81"/>
      <c r="DI140" s="81"/>
      <c r="DJ140" s="81"/>
      <c r="DK140" s="81"/>
      <c r="DL140" s="81"/>
      <c r="DM140" s="81"/>
      <c r="DN140" s="81"/>
      <c r="DO140" s="81"/>
      <c r="DP140" s="81"/>
      <c r="DQ140" s="81"/>
      <c r="DR140" s="81"/>
      <c r="DS140" s="81"/>
      <c r="DT140" s="81"/>
      <c r="DU140" s="81"/>
      <c r="DV140" s="81"/>
      <c r="DW140" s="81"/>
      <c r="DX140" s="81"/>
      <c r="DY140" s="81"/>
      <c r="DZ140" s="81"/>
      <c r="EA140" s="81"/>
      <c r="EB140" s="81"/>
      <c r="EC140" s="81"/>
      <c r="ED140" s="81"/>
      <c r="EE140" s="81"/>
      <c r="EF140" s="81"/>
      <c r="EG140" s="81"/>
      <c r="EH140" s="81"/>
      <c r="EI140" s="81"/>
      <c r="EJ140" s="81"/>
      <c r="EK140" s="81"/>
      <c r="EL140" s="81"/>
      <c r="EM140" s="81"/>
      <c r="EN140" s="81"/>
      <c r="EO140" s="81"/>
      <c r="EP140" s="81"/>
      <c r="EQ140" s="81"/>
      <c r="ER140" s="81"/>
      <c r="ES140" s="81"/>
      <c r="ET140" s="81"/>
      <c r="EU140" s="81"/>
      <c r="EV140" s="81"/>
      <c r="EW140" s="81"/>
      <c r="EX140" s="81"/>
      <c r="EY140" s="81"/>
      <c r="EZ140" s="81"/>
      <c r="FA140" s="81"/>
      <c r="FB140" s="81"/>
      <c r="FC140" s="81"/>
      <c r="FD140" s="81"/>
      <c r="FE140" s="81"/>
      <c r="FF140" s="81"/>
      <c r="FG140" s="81"/>
      <c r="FH140" s="81"/>
      <c r="FI140" s="81"/>
      <c r="FJ140" s="81"/>
      <c r="FK140" s="81"/>
      <c r="FL140" s="81"/>
      <c r="FM140" s="81"/>
      <c r="FN140" s="81"/>
      <c r="FO140" s="81"/>
      <c r="FP140" s="81"/>
      <c r="FQ140" s="81"/>
      <c r="FR140" s="81"/>
      <c r="FS140" s="81"/>
      <c r="FT140" s="81"/>
      <c r="FU140" s="81"/>
      <c r="FV140" s="81"/>
      <c r="FW140" s="81"/>
      <c r="FX140" s="81"/>
      <c r="FY140" s="81"/>
      <c r="FZ140" s="81"/>
      <c r="GA140" s="81"/>
      <c r="GB140" s="81"/>
      <c r="GC140" s="81"/>
      <c r="GD140" s="81"/>
      <c r="GE140" s="81"/>
      <c r="GF140" s="81"/>
      <c r="GG140" s="81"/>
      <c r="GH140" s="81"/>
      <c r="GI140" s="81"/>
      <c r="GJ140" s="81"/>
      <c r="GK140" s="81"/>
      <c r="GL140" s="81"/>
      <c r="GM140" s="81"/>
      <c r="GN140" s="81"/>
      <c r="GO140" s="81"/>
      <c r="GP140" s="81"/>
      <c r="GQ140" s="81"/>
      <c r="GR140" s="81"/>
      <c r="GS140" s="81"/>
      <c r="GT140" s="81"/>
      <c r="GU140" s="81"/>
      <c r="GV140" s="81"/>
      <c r="GW140" s="81"/>
      <c r="GX140" s="81"/>
      <c r="GY140" s="81"/>
      <c r="GZ140" s="81"/>
      <c r="HA140" s="81"/>
      <c r="HB140" s="81"/>
      <c r="HC140" s="81"/>
      <c r="HD140" s="81"/>
      <c r="HE140" s="81"/>
      <c r="HF140" s="81"/>
      <c r="HG140" s="81"/>
      <c r="HH140" s="81"/>
      <c r="HI140" s="81"/>
      <c r="HJ140" s="81"/>
      <c r="HK140" s="81"/>
      <c r="HL140" s="81"/>
      <c r="HM140" s="81"/>
      <c r="HN140" s="81"/>
      <c r="HO140" s="81"/>
      <c r="HP140" s="81"/>
      <c r="HQ140" s="81"/>
      <c r="HR140" s="81"/>
      <c r="HS140" s="81"/>
      <c r="HT140" s="81"/>
      <c r="HU140" s="81"/>
      <c r="HV140" s="81"/>
      <c r="HW140" s="81"/>
      <c r="HX140" s="81"/>
      <c r="HY140" s="81"/>
      <c r="HZ140" s="81"/>
      <c r="IA140" s="81"/>
      <c r="IB140" s="81"/>
      <c r="IC140" s="81"/>
      <c r="ID140" s="81"/>
      <c r="IE140" s="81"/>
      <c r="IF140" s="81"/>
      <c r="IG140" s="81"/>
      <c r="IH140" s="81"/>
      <c r="II140" s="81"/>
      <c r="IJ140" s="81"/>
      <c r="IK140" s="81"/>
      <c r="IL140" s="81"/>
      <c r="IM140" s="81"/>
      <c r="IN140" s="81"/>
      <c r="IO140" s="81"/>
      <c r="IP140" s="81"/>
      <c r="IQ140" s="81"/>
      <c r="IR140" s="81"/>
      <c r="IS140" s="81"/>
      <c r="IT140" s="81"/>
      <c r="IU140" s="81"/>
      <c r="IV140" s="81"/>
      <c r="IW140" s="81"/>
    </row>
    <row r="141" spans="1:257" s="82" customFormat="1">
      <c r="A141" s="87" t="s">
        <v>45</v>
      </c>
      <c r="B141" s="454" t="s">
        <v>46</v>
      </c>
      <c r="C141" s="455"/>
      <c r="D141" s="455"/>
      <c r="E141" s="456"/>
      <c r="F141" s="88">
        <f>F87</f>
        <v>0</v>
      </c>
      <c r="G141" s="81"/>
      <c r="H141" s="81"/>
      <c r="I141" s="81"/>
      <c r="J141" s="81"/>
      <c r="K141" s="81"/>
      <c r="L141" s="81"/>
      <c r="M141" s="81"/>
      <c r="N141" s="81"/>
      <c r="O141" s="81"/>
      <c r="P141" s="81"/>
      <c r="Q141" s="81"/>
      <c r="R141" s="81"/>
      <c r="S141" s="81"/>
      <c r="T141" s="81"/>
      <c r="U141" s="81"/>
      <c r="V141" s="81"/>
      <c r="W141" s="81"/>
      <c r="X141" s="81"/>
      <c r="Y141" s="81"/>
      <c r="Z141" s="81"/>
      <c r="AA141" s="81"/>
      <c r="AB141" s="81"/>
      <c r="AC141" s="81"/>
      <c r="AD141" s="81"/>
      <c r="AE141" s="81"/>
      <c r="AF141" s="81"/>
      <c r="AG141" s="81"/>
      <c r="AH141" s="81"/>
      <c r="AI141" s="81"/>
      <c r="AJ141" s="81"/>
      <c r="AK141" s="81"/>
      <c r="AL141" s="81"/>
      <c r="AM141" s="81"/>
      <c r="AN141" s="81"/>
      <c r="AO141" s="81"/>
      <c r="AP141" s="81"/>
      <c r="AQ141" s="81"/>
      <c r="AR141" s="81"/>
      <c r="AS141" s="81"/>
      <c r="AT141" s="81"/>
      <c r="AU141" s="81"/>
      <c r="AV141" s="81"/>
      <c r="AW141" s="81"/>
      <c r="AX141" s="81"/>
      <c r="AY141" s="81"/>
      <c r="AZ141" s="81"/>
      <c r="BA141" s="81"/>
      <c r="BB141" s="81"/>
      <c r="BC141" s="81"/>
      <c r="BD141" s="81"/>
      <c r="BE141" s="81"/>
      <c r="BF141" s="81"/>
      <c r="BG141" s="81"/>
      <c r="BH141" s="81"/>
      <c r="BI141" s="81"/>
      <c r="BJ141" s="81"/>
      <c r="BK141" s="81"/>
      <c r="BL141" s="81"/>
      <c r="BM141" s="81"/>
      <c r="BN141" s="81"/>
      <c r="BO141" s="81"/>
      <c r="BP141" s="81"/>
      <c r="BQ141" s="81"/>
      <c r="BR141" s="81"/>
      <c r="BS141" s="81"/>
      <c r="BT141" s="81"/>
      <c r="BU141" s="81"/>
      <c r="BV141" s="81"/>
      <c r="BW141" s="81"/>
      <c r="BX141" s="81"/>
      <c r="BY141" s="81"/>
      <c r="BZ141" s="81"/>
      <c r="CA141" s="81"/>
      <c r="CB141" s="81"/>
      <c r="CC141" s="81"/>
      <c r="CD141" s="81"/>
      <c r="CE141" s="81"/>
      <c r="CF141" s="81"/>
      <c r="CG141" s="81"/>
      <c r="CH141" s="81"/>
      <c r="CI141" s="81"/>
      <c r="CJ141" s="81"/>
      <c r="CK141" s="81"/>
      <c r="CL141" s="81"/>
      <c r="CM141" s="81"/>
      <c r="CN141" s="81"/>
      <c r="CO141" s="81"/>
      <c r="CP141" s="81"/>
      <c r="CQ141" s="81"/>
      <c r="CR141" s="81"/>
      <c r="CS141" s="81"/>
      <c r="CT141" s="81"/>
      <c r="CU141" s="81"/>
      <c r="CV141" s="81"/>
      <c r="CW141" s="81"/>
      <c r="CX141" s="81"/>
      <c r="CY141" s="81"/>
      <c r="CZ141" s="81"/>
      <c r="DA141" s="81"/>
      <c r="DB141" s="81"/>
      <c r="DC141" s="81"/>
      <c r="DD141" s="81"/>
      <c r="DE141" s="81"/>
      <c r="DF141" s="81"/>
      <c r="DG141" s="81"/>
      <c r="DH141" s="81"/>
      <c r="DI141" s="81"/>
      <c r="DJ141" s="81"/>
      <c r="DK141" s="81"/>
      <c r="DL141" s="81"/>
      <c r="DM141" s="81"/>
      <c r="DN141" s="81"/>
      <c r="DO141" s="81"/>
      <c r="DP141" s="81"/>
      <c r="DQ141" s="81"/>
      <c r="DR141" s="81"/>
      <c r="DS141" s="81"/>
      <c r="DT141" s="81"/>
      <c r="DU141" s="81"/>
      <c r="DV141" s="81"/>
      <c r="DW141" s="81"/>
      <c r="DX141" s="81"/>
      <c r="DY141" s="81"/>
      <c r="DZ141" s="81"/>
      <c r="EA141" s="81"/>
      <c r="EB141" s="81"/>
      <c r="EC141" s="81"/>
      <c r="ED141" s="81"/>
      <c r="EE141" s="81"/>
      <c r="EF141" s="81"/>
      <c r="EG141" s="81"/>
      <c r="EH141" s="81"/>
      <c r="EI141" s="81"/>
      <c r="EJ141" s="81"/>
      <c r="EK141" s="81"/>
      <c r="EL141" s="81"/>
      <c r="EM141" s="81"/>
      <c r="EN141" s="81"/>
      <c r="EO141" s="81"/>
      <c r="EP141" s="81"/>
      <c r="EQ141" s="81"/>
      <c r="ER141" s="81"/>
      <c r="ES141" s="81"/>
      <c r="ET141" s="81"/>
      <c r="EU141" s="81"/>
      <c r="EV141" s="81"/>
      <c r="EW141" s="81"/>
      <c r="EX141" s="81"/>
      <c r="EY141" s="81"/>
      <c r="EZ141" s="81"/>
      <c r="FA141" s="81"/>
      <c r="FB141" s="81"/>
      <c r="FC141" s="81"/>
      <c r="FD141" s="81"/>
      <c r="FE141" s="81"/>
      <c r="FF141" s="81"/>
      <c r="FG141" s="81"/>
      <c r="FH141" s="81"/>
      <c r="FI141" s="81"/>
      <c r="FJ141" s="81"/>
      <c r="FK141" s="81"/>
      <c r="FL141" s="81"/>
      <c r="FM141" s="81"/>
      <c r="FN141" s="81"/>
      <c r="FO141" s="81"/>
      <c r="FP141" s="81"/>
      <c r="FQ141" s="81"/>
      <c r="FR141" s="81"/>
      <c r="FS141" s="81"/>
      <c r="FT141" s="81"/>
      <c r="FU141" s="81"/>
      <c r="FV141" s="81"/>
      <c r="FW141" s="81"/>
      <c r="FX141" s="81"/>
      <c r="FY141" s="81"/>
      <c r="FZ141" s="81"/>
      <c r="GA141" s="81"/>
      <c r="GB141" s="81"/>
      <c r="GC141" s="81"/>
      <c r="GD141" s="81"/>
      <c r="GE141" s="81"/>
      <c r="GF141" s="81"/>
      <c r="GG141" s="81"/>
      <c r="GH141" s="81"/>
      <c r="GI141" s="81"/>
      <c r="GJ141" s="81"/>
      <c r="GK141" s="81"/>
      <c r="GL141" s="81"/>
      <c r="GM141" s="81"/>
      <c r="GN141" s="81"/>
      <c r="GO141" s="81"/>
      <c r="GP141" s="81"/>
      <c r="GQ141" s="81"/>
      <c r="GR141" s="81"/>
      <c r="GS141" s="81"/>
      <c r="GT141" s="81"/>
      <c r="GU141" s="81"/>
      <c r="GV141" s="81"/>
      <c r="GW141" s="81"/>
      <c r="GX141" s="81"/>
      <c r="GY141" s="81"/>
      <c r="GZ141" s="81"/>
      <c r="HA141" s="81"/>
      <c r="HB141" s="81"/>
      <c r="HC141" s="81"/>
      <c r="HD141" s="81"/>
      <c r="HE141" s="81"/>
      <c r="HF141" s="81"/>
      <c r="HG141" s="81"/>
      <c r="HH141" s="81"/>
      <c r="HI141" s="81"/>
      <c r="HJ141" s="81"/>
      <c r="HK141" s="81"/>
      <c r="HL141" s="81"/>
      <c r="HM141" s="81"/>
      <c r="HN141" s="81"/>
      <c r="HO141" s="81"/>
      <c r="HP141" s="81"/>
      <c r="HQ141" s="81"/>
      <c r="HR141" s="81"/>
      <c r="HS141" s="81"/>
      <c r="HT141" s="81"/>
      <c r="HU141" s="81"/>
      <c r="HV141" s="81"/>
      <c r="HW141" s="81"/>
      <c r="HX141" s="81"/>
      <c r="HY141" s="81"/>
      <c r="HZ141" s="81"/>
      <c r="IA141" s="81"/>
      <c r="IB141" s="81"/>
      <c r="IC141" s="81"/>
      <c r="ID141" s="81"/>
      <c r="IE141" s="81"/>
      <c r="IF141" s="81"/>
      <c r="IG141" s="81"/>
      <c r="IH141" s="81"/>
      <c r="II141" s="81"/>
      <c r="IJ141" s="81"/>
      <c r="IK141" s="81"/>
      <c r="IL141" s="81"/>
      <c r="IM141" s="81"/>
      <c r="IN141" s="81"/>
      <c r="IO141" s="81"/>
      <c r="IP141" s="81"/>
      <c r="IQ141" s="81"/>
      <c r="IR141" s="81"/>
      <c r="IS141" s="81"/>
      <c r="IT141" s="81"/>
      <c r="IU141" s="81"/>
      <c r="IV141" s="81"/>
      <c r="IW141" s="81"/>
    </row>
    <row r="142" spans="1:257" s="82" customFormat="1">
      <c r="A142" s="87" t="s">
        <v>61</v>
      </c>
      <c r="B142" s="454" t="s">
        <v>62</v>
      </c>
      <c r="C142" s="455"/>
      <c r="D142" s="455"/>
      <c r="E142" s="456"/>
      <c r="F142" s="88">
        <f>F111</f>
        <v>0</v>
      </c>
      <c r="G142" s="81"/>
      <c r="H142" s="81"/>
      <c r="I142" s="81"/>
      <c r="J142" s="81"/>
      <c r="K142" s="81"/>
      <c r="L142" s="81"/>
      <c r="M142" s="81"/>
      <c r="N142" s="81"/>
      <c r="O142" s="81"/>
      <c r="P142" s="81"/>
      <c r="Q142" s="81"/>
      <c r="R142" s="81"/>
      <c r="S142" s="81"/>
      <c r="T142" s="81"/>
      <c r="U142" s="81"/>
      <c r="V142" s="81"/>
      <c r="W142" s="81"/>
      <c r="X142" s="81"/>
      <c r="Y142" s="81"/>
      <c r="Z142" s="81"/>
      <c r="AA142" s="81"/>
      <c r="AB142" s="81"/>
      <c r="AC142" s="81"/>
      <c r="AD142" s="81"/>
      <c r="AE142" s="81"/>
      <c r="AF142" s="81"/>
      <c r="AG142" s="81"/>
      <c r="AH142" s="81"/>
      <c r="AI142" s="81"/>
      <c r="AJ142" s="81"/>
      <c r="AK142" s="81"/>
      <c r="AL142" s="81"/>
      <c r="AM142" s="81"/>
      <c r="AN142" s="81"/>
      <c r="AO142" s="81"/>
      <c r="AP142" s="81"/>
      <c r="AQ142" s="81"/>
      <c r="AR142" s="81"/>
      <c r="AS142" s="81"/>
      <c r="AT142" s="81"/>
      <c r="AU142" s="81"/>
      <c r="AV142" s="81"/>
      <c r="AW142" s="81"/>
      <c r="AX142" s="81"/>
      <c r="AY142" s="81"/>
      <c r="AZ142" s="81"/>
      <c r="BA142" s="81"/>
      <c r="BB142" s="81"/>
      <c r="BC142" s="81"/>
      <c r="BD142" s="81"/>
      <c r="BE142" s="81"/>
      <c r="BF142" s="81"/>
      <c r="BG142" s="81"/>
      <c r="BH142" s="81"/>
      <c r="BI142" s="81"/>
      <c r="BJ142" s="81"/>
      <c r="BK142" s="81"/>
      <c r="BL142" s="81"/>
      <c r="BM142" s="81"/>
      <c r="BN142" s="81"/>
      <c r="BO142" s="81"/>
      <c r="BP142" s="81"/>
      <c r="BQ142" s="81"/>
      <c r="BR142" s="81"/>
      <c r="BS142" s="81"/>
      <c r="BT142" s="81"/>
      <c r="BU142" s="81"/>
      <c r="BV142" s="81"/>
      <c r="BW142" s="81"/>
      <c r="BX142" s="81"/>
      <c r="BY142" s="81"/>
      <c r="BZ142" s="81"/>
      <c r="CA142" s="81"/>
      <c r="CB142" s="81"/>
      <c r="CC142" s="81"/>
      <c r="CD142" s="81"/>
      <c r="CE142" s="81"/>
      <c r="CF142" s="81"/>
      <c r="CG142" s="81"/>
      <c r="CH142" s="81"/>
      <c r="CI142" s="81"/>
      <c r="CJ142" s="81"/>
      <c r="CK142" s="81"/>
      <c r="CL142" s="81"/>
      <c r="CM142" s="81"/>
      <c r="CN142" s="81"/>
      <c r="CO142" s="81"/>
      <c r="CP142" s="81"/>
      <c r="CQ142" s="81"/>
      <c r="CR142" s="81"/>
      <c r="CS142" s="81"/>
      <c r="CT142" s="81"/>
      <c r="CU142" s="81"/>
      <c r="CV142" s="81"/>
      <c r="CW142" s="81"/>
      <c r="CX142" s="81"/>
      <c r="CY142" s="81"/>
      <c r="CZ142" s="81"/>
      <c r="DA142" s="81"/>
      <c r="DB142" s="81"/>
      <c r="DC142" s="81"/>
      <c r="DD142" s="81"/>
      <c r="DE142" s="81"/>
      <c r="DF142" s="81"/>
      <c r="DG142" s="81"/>
      <c r="DH142" s="81"/>
      <c r="DI142" s="81"/>
      <c r="DJ142" s="81"/>
      <c r="DK142" s="81"/>
      <c r="DL142" s="81"/>
      <c r="DM142" s="81"/>
      <c r="DN142" s="81"/>
      <c r="DO142" s="81"/>
      <c r="DP142" s="81"/>
      <c r="DQ142" s="81"/>
      <c r="DR142" s="81"/>
      <c r="DS142" s="81"/>
      <c r="DT142" s="81"/>
      <c r="DU142" s="81"/>
      <c r="DV142" s="81"/>
      <c r="DW142" s="81"/>
      <c r="DX142" s="81"/>
      <c r="DY142" s="81"/>
      <c r="DZ142" s="81"/>
      <c r="EA142" s="81"/>
      <c r="EB142" s="81"/>
      <c r="EC142" s="81"/>
      <c r="ED142" s="81"/>
      <c r="EE142" s="81"/>
      <c r="EF142" s="81"/>
      <c r="EG142" s="81"/>
      <c r="EH142" s="81"/>
      <c r="EI142" s="81"/>
      <c r="EJ142" s="81"/>
      <c r="EK142" s="81"/>
      <c r="EL142" s="81"/>
      <c r="EM142" s="81"/>
      <c r="EN142" s="81"/>
      <c r="EO142" s="81"/>
      <c r="EP142" s="81"/>
      <c r="EQ142" s="81"/>
      <c r="ER142" s="81"/>
      <c r="ES142" s="81"/>
      <c r="ET142" s="81"/>
      <c r="EU142" s="81"/>
      <c r="EV142" s="81"/>
      <c r="EW142" s="81"/>
      <c r="EX142" s="81"/>
      <c r="EY142" s="81"/>
      <c r="EZ142" s="81"/>
      <c r="FA142" s="81"/>
      <c r="FB142" s="81"/>
      <c r="FC142" s="81"/>
      <c r="FD142" s="81"/>
      <c r="FE142" s="81"/>
      <c r="FF142" s="81"/>
      <c r="FG142" s="81"/>
      <c r="FH142" s="81"/>
      <c r="FI142" s="81"/>
      <c r="FJ142" s="81"/>
      <c r="FK142" s="81"/>
      <c r="FL142" s="81"/>
      <c r="FM142" s="81"/>
      <c r="FN142" s="81"/>
      <c r="FO142" s="81"/>
      <c r="FP142" s="81"/>
      <c r="FQ142" s="81"/>
      <c r="FR142" s="81"/>
      <c r="FS142" s="81"/>
      <c r="FT142" s="81"/>
      <c r="FU142" s="81"/>
      <c r="FV142" s="81"/>
      <c r="FW142" s="81"/>
      <c r="FX142" s="81"/>
      <c r="FY142" s="81"/>
      <c r="FZ142" s="81"/>
      <c r="GA142" s="81"/>
      <c r="GB142" s="81"/>
      <c r="GC142" s="81"/>
      <c r="GD142" s="81"/>
      <c r="GE142" s="81"/>
      <c r="GF142" s="81"/>
      <c r="GG142" s="81"/>
      <c r="GH142" s="81"/>
      <c r="GI142" s="81"/>
      <c r="GJ142" s="81"/>
      <c r="GK142" s="81"/>
      <c r="GL142" s="81"/>
      <c r="GM142" s="81"/>
      <c r="GN142" s="81"/>
      <c r="GO142" s="81"/>
      <c r="GP142" s="81"/>
      <c r="GQ142" s="81"/>
      <c r="GR142" s="81"/>
      <c r="GS142" s="81"/>
      <c r="GT142" s="81"/>
      <c r="GU142" s="81"/>
      <c r="GV142" s="81"/>
      <c r="GW142" s="81"/>
      <c r="GX142" s="81"/>
      <c r="GY142" s="81"/>
      <c r="GZ142" s="81"/>
      <c r="HA142" s="81"/>
      <c r="HB142" s="81"/>
      <c r="HC142" s="81"/>
      <c r="HD142" s="81"/>
      <c r="HE142" s="81"/>
      <c r="HF142" s="81"/>
      <c r="HG142" s="81"/>
      <c r="HH142" s="81"/>
      <c r="HI142" s="81"/>
      <c r="HJ142" s="81"/>
      <c r="HK142" s="81"/>
      <c r="HL142" s="81"/>
      <c r="HM142" s="81"/>
      <c r="HN142" s="81"/>
      <c r="HO142" s="81"/>
      <c r="HP142" s="81"/>
      <c r="HQ142" s="81"/>
      <c r="HR142" s="81"/>
      <c r="HS142" s="81"/>
      <c r="HT142" s="81"/>
      <c r="HU142" s="81"/>
      <c r="HV142" s="81"/>
      <c r="HW142" s="81"/>
      <c r="HX142" s="81"/>
      <c r="HY142" s="81"/>
      <c r="HZ142" s="81"/>
      <c r="IA142" s="81"/>
      <c r="IB142" s="81"/>
      <c r="IC142" s="81"/>
      <c r="ID142" s="81"/>
      <c r="IE142" s="81"/>
      <c r="IF142" s="81"/>
      <c r="IG142" s="81"/>
      <c r="IH142" s="81"/>
      <c r="II142" s="81"/>
      <c r="IJ142" s="81"/>
      <c r="IK142" s="81"/>
      <c r="IL142" s="81"/>
      <c r="IM142" s="81"/>
      <c r="IN142" s="81"/>
      <c r="IO142" s="81"/>
      <c r="IP142" s="81"/>
      <c r="IQ142" s="81"/>
      <c r="IR142" s="81"/>
      <c r="IS142" s="81"/>
      <c r="IT142" s="81"/>
      <c r="IU142" s="81"/>
      <c r="IV142" s="81"/>
      <c r="IW142" s="81"/>
    </row>
    <row r="143" spans="1:257" s="82" customFormat="1">
      <c r="A143" s="87" t="s">
        <v>82</v>
      </c>
      <c r="B143" s="454" t="s">
        <v>83</v>
      </c>
      <c r="C143" s="455"/>
      <c r="D143" s="455"/>
      <c r="E143" s="456"/>
      <c r="F143" s="88">
        <f>F134</f>
        <v>0</v>
      </c>
      <c r="G143" s="81"/>
      <c r="H143" s="81"/>
      <c r="I143" s="81"/>
      <c r="J143" s="81"/>
      <c r="K143" s="81"/>
      <c r="L143" s="81"/>
      <c r="M143" s="81"/>
      <c r="N143" s="81"/>
      <c r="O143" s="81"/>
      <c r="P143" s="81"/>
      <c r="Q143" s="81"/>
      <c r="R143" s="81"/>
      <c r="S143" s="81"/>
      <c r="T143" s="81"/>
      <c r="U143" s="81"/>
      <c r="V143" s="81"/>
      <c r="W143" s="81"/>
      <c r="X143" s="81"/>
      <c r="Y143" s="81"/>
      <c r="Z143" s="81"/>
      <c r="AA143" s="81"/>
      <c r="AB143" s="81"/>
      <c r="AC143" s="81"/>
      <c r="AD143" s="81"/>
      <c r="AE143" s="81"/>
      <c r="AF143" s="81"/>
      <c r="AG143" s="81"/>
      <c r="AH143" s="81"/>
      <c r="AI143" s="81"/>
      <c r="AJ143" s="81"/>
      <c r="AK143" s="81"/>
      <c r="AL143" s="81"/>
      <c r="AM143" s="81"/>
      <c r="AN143" s="81"/>
      <c r="AO143" s="81"/>
      <c r="AP143" s="81"/>
      <c r="AQ143" s="81"/>
      <c r="AR143" s="81"/>
      <c r="AS143" s="81"/>
      <c r="AT143" s="81"/>
      <c r="AU143" s="81"/>
      <c r="AV143" s="81"/>
      <c r="AW143" s="81"/>
      <c r="AX143" s="81"/>
      <c r="AY143" s="81"/>
      <c r="AZ143" s="81"/>
      <c r="BA143" s="81"/>
      <c r="BB143" s="81"/>
      <c r="BC143" s="81"/>
      <c r="BD143" s="81"/>
      <c r="BE143" s="81"/>
      <c r="BF143" s="81"/>
      <c r="BG143" s="81"/>
      <c r="BH143" s="81"/>
      <c r="BI143" s="81"/>
      <c r="BJ143" s="81"/>
      <c r="BK143" s="81"/>
      <c r="BL143" s="81"/>
      <c r="BM143" s="81"/>
      <c r="BN143" s="81"/>
      <c r="BO143" s="81"/>
      <c r="BP143" s="81"/>
      <c r="BQ143" s="81"/>
      <c r="BR143" s="81"/>
      <c r="BS143" s="81"/>
      <c r="BT143" s="81"/>
      <c r="BU143" s="81"/>
      <c r="BV143" s="81"/>
      <c r="BW143" s="81"/>
      <c r="BX143" s="81"/>
      <c r="BY143" s="81"/>
      <c r="BZ143" s="81"/>
      <c r="CA143" s="81"/>
      <c r="CB143" s="81"/>
      <c r="CC143" s="81"/>
      <c r="CD143" s="81"/>
      <c r="CE143" s="81"/>
      <c r="CF143" s="81"/>
      <c r="CG143" s="81"/>
      <c r="CH143" s="81"/>
      <c r="CI143" s="81"/>
      <c r="CJ143" s="81"/>
      <c r="CK143" s="81"/>
      <c r="CL143" s="81"/>
      <c r="CM143" s="81"/>
      <c r="CN143" s="81"/>
      <c r="CO143" s="81"/>
      <c r="CP143" s="81"/>
      <c r="CQ143" s="81"/>
      <c r="CR143" s="81"/>
      <c r="CS143" s="81"/>
      <c r="CT143" s="81"/>
      <c r="CU143" s="81"/>
      <c r="CV143" s="81"/>
      <c r="CW143" s="81"/>
      <c r="CX143" s="81"/>
      <c r="CY143" s="81"/>
      <c r="CZ143" s="81"/>
      <c r="DA143" s="81"/>
      <c r="DB143" s="81"/>
      <c r="DC143" s="81"/>
      <c r="DD143" s="81"/>
      <c r="DE143" s="81"/>
      <c r="DF143" s="81"/>
      <c r="DG143" s="81"/>
      <c r="DH143" s="81"/>
      <c r="DI143" s="81"/>
      <c r="DJ143" s="81"/>
      <c r="DK143" s="81"/>
      <c r="DL143" s="81"/>
      <c r="DM143" s="81"/>
      <c r="DN143" s="81"/>
      <c r="DO143" s="81"/>
      <c r="DP143" s="81"/>
      <c r="DQ143" s="81"/>
      <c r="DR143" s="81"/>
      <c r="DS143" s="81"/>
      <c r="DT143" s="81"/>
      <c r="DU143" s="81"/>
      <c r="DV143" s="81"/>
      <c r="DW143" s="81"/>
      <c r="DX143" s="81"/>
      <c r="DY143" s="81"/>
      <c r="DZ143" s="81"/>
      <c r="EA143" s="81"/>
      <c r="EB143" s="81"/>
      <c r="EC143" s="81"/>
      <c r="ED143" s="81"/>
      <c r="EE143" s="81"/>
      <c r="EF143" s="81"/>
      <c r="EG143" s="81"/>
      <c r="EH143" s="81"/>
      <c r="EI143" s="81"/>
      <c r="EJ143" s="81"/>
      <c r="EK143" s="81"/>
      <c r="EL143" s="81"/>
      <c r="EM143" s="81"/>
      <c r="EN143" s="81"/>
      <c r="EO143" s="81"/>
      <c r="EP143" s="81"/>
      <c r="EQ143" s="81"/>
      <c r="ER143" s="81"/>
      <c r="ES143" s="81"/>
      <c r="ET143" s="81"/>
      <c r="EU143" s="81"/>
      <c r="EV143" s="81"/>
      <c r="EW143" s="81"/>
      <c r="EX143" s="81"/>
      <c r="EY143" s="81"/>
      <c r="EZ143" s="81"/>
      <c r="FA143" s="81"/>
      <c r="FB143" s="81"/>
      <c r="FC143" s="81"/>
      <c r="FD143" s="81"/>
      <c r="FE143" s="81"/>
      <c r="FF143" s="81"/>
      <c r="FG143" s="81"/>
      <c r="FH143" s="81"/>
      <c r="FI143" s="81"/>
      <c r="FJ143" s="81"/>
      <c r="FK143" s="81"/>
      <c r="FL143" s="81"/>
      <c r="FM143" s="81"/>
      <c r="FN143" s="81"/>
      <c r="FO143" s="81"/>
      <c r="FP143" s="81"/>
      <c r="FQ143" s="81"/>
      <c r="FR143" s="81"/>
      <c r="FS143" s="81"/>
      <c r="FT143" s="81"/>
      <c r="FU143" s="81"/>
      <c r="FV143" s="81"/>
      <c r="FW143" s="81"/>
      <c r="FX143" s="81"/>
      <c r="FY143" s="81"/>
      <c r="FZ143" s="81"/>
      <c r="GA143" s="81"/>
      <c r="GB143" s="81"/>
      <c r="GC143" s="81"/>
      <c r="GD143" s="81"/>
      <c r="GE143" s="81"/>
      <c r="GF143" s="81"/>
      <c r="GG143" s="81"/>
      <c r="GH143" s="81"/>
      <c r="GI143" s="81"/>
      <c r="GJ143" s="81"/>
      <c r="GK143" s="81"/>
      <c r="GL143" s="81"/>
      <c r="GM143" s="81"/>
      <c r="GN143" s="81"/>
      <c r="GO143" s="81"/>
      <c r="GP143" s="81"/>
      <c r="GQ143" s="81"/>
      <c r="GR143" s="81"/>
      <c r="GS143" s="81"/>
      <c r="GT143" s="81"/>
      <c r="GU143" s="81"/>
      <c r="GV143" s="81"/>
      <c r="GW143" s="81"/>
      <c r="GX143" s="81"/>
      <c r="GY143" s="81"/>
      <c r="GZ143" s="81"/>
      <c r="HA143" s="81"/>
      <c r="HB143" s="81"/>
      <c r="HC143" s="81"/>
      <c r="HD143" s="81"/>
      <c r="HE143" s="81"/>
      <c r="HF143" s="81"/>
      <c r="HG143" s="81"/>
      <c r="HH143" s="81"/>
      <c r="HI143" s="81"/>
      <c r="HJ143" s="81"/>
      <c r="HK143" s="81"/>
      <c r="HL143" s="81"/>
      <c r="HM143" s="81"/>
      <c r="HN143" s="81"/>
      <c r="HO143" s="81"/>
      <c r="HP143" s="81"/>
      <c r="HQ143" s="81"/>
      <c r="HR143" s="81"/>
      <c r="HS143" s="81"/>
      <c r="HT143" s="81"/>
      <c r="HU143" s="81"/>
      <c r="HV143" s="81"/>
      <c r="HW143" s="81"/>
      <c r="HX143" s="81"/>
      <c r="HY143" s="81"/>
      <c r="HZ143" s="81"/>
      <c r="IA143" s="81"/>
      <c r="IB143" s="81"/>
      <c r="IC143" s="81"/>
      <c r="ID143" s="81"/>
      <c r="IE143" s="81"/>
      <c r="IF143" s="81"/>
      <c r="IG143" s="81"/>
      <c r="IH143" s="81"/>
      <c r="II143" s="81"/>
      <c r="IJ143" s="81"/>
      <c r="IK143" s="81"/>
      <c r="IL143" s="81"/>
      <c r="IM143" s="81"/>
      <c r="IN143" s="81"/>
      <c r="IO143" s="81"/>
      <c r="IP143" s="81"/>
      <c r="IQ143" s="81"/>
      <c r="IR143" s="81"/>
      <c r="IS143" s="81"/>
      <c r="IT143" s="81"/>
      <c r="IU143" s="81"/>
      <c r="IV143" s="81"/>
      <c r="IW143" s="81"/>
    </row>
    <row r="144" spans="1:257" s="82" customFormat="1">
      <c r="A144" s="89"/>
      <c r="B144" s="89"/>
      <c r="C144" s="86"/>
      <c r="D144" s="86"/>
      <c r="E144" s="86"/>
      <c r="F144" s="90"/>
      <c r="G144" s="81"/>
      <c r="H144" s="81"/>
      <c r="I144" s="81"/>
      <c r="J144" s="81"/>
      <c r="K144" s="81"/>
      <c r="L144" s="81"/>
      <c r="M144" s="81"/>
      <c r="N144" s="81"/>
      <c r="O144" s="81"/>
      <c r="P144" s="81"/>
      <c r="Q144" s="81"/>
      <c r="R144" s="81"/>
      <c r="S144" s="81"/>
      <c r="T144" s="81"/>
      <c r="U144" s="81"/>
      <c r="V144" s="81"/>
      <c r="W144" s="81"/>
      <c r="X144" s="81"/>
      <c r="Y144" s="81"/>
      <c r="Z144" s="81"/>
      <c r="AA144" s="81"/>
      <c r="AB144" s="81"/>
      <c r="AC144" s="81"/>
      <c r="AD144" s="81"/>
      <c r="AE144" s="81"/>
      <c r="AF144" s="81"/>
      <c r="AG144" s="81"/>
      <c r="AH144" s="81"/>
      <c r="AI144" s="81"/>
      <c r="AJ144" s="81"/>
      <c r="AK144" s="81"/>
      <c r="AL144" s="81"/>
      <c r="AM144" s="81"/>
      <c r="AN144" s="81"/>
      <c r="AO144" s="81"/>
      <c r="AP144" s="81"/>
      <c r="AQ144" s="81"/>
      <c r="AR144" s="81"/>
      <c r="AS144" s="81"/>
      <c r="AT144" s="81"/>
      <c r="AU144" s="81"/>
      <c r="AV144" s="81"/>
      <c r="AW144" s="81"/>
      <c r="AX144" s="81"/>
      <c r="AY144" s="81"/>
      <c r="AZ144" s="81"/>
      <c r="BA144" s="81"/>
      <c r="BB144" s="81"/>
      <c r="BC144" s="81"/>
      <c r="BD144" s="81"/>
      <c r="BE144" s="81"/>
      <c r="BF144" s="81"/>
      <c r="BG144" s="81"/>
      <c r="BH144" s="81"/>
      <c r="BI144" s="81"/>
      <c r="BJ144" s="81"/>
      <c r="BK144" s="81"/>
      <c r="BL144" s="81"/>
      <c r="BM144" s="81"/>
      <c r="BN144" s="81"/>
      <c r="BO144" s="81"/>
      <c r="BP144" s="81"/>
      <c r="BQ144" s="81"/>
      <c r="BR144" s="81"/>
      <c r="BS144" s="81"/>
      <c r="BT144" s="81"/>
      <c r="BU144" s="81"/>
      <c r="BV144" s="81"/>
      <c r="BW144" s="81"/>
      <c r="BX144" s="81"/>
      <c r="BY144" s="81"/>
      <c r="BZ144" s="81"/>
      <c r="CA144" s="81"/>
      <c r="CB144" s="81"/>
      <c r="CC144" s="81"/>
      <c r="CD144" s="81"/>
      <c r="CE144" s="81"/>
      <c r="CF144" s="81"/>
      <c r="CG144" s="81"/>
      <c r="CH144" s="81"/>
      <c r="CI144" s="81"/>
      <c r="CJ144" s="81"/>
      <c r="CK144" s="81"/>
      <c r="CL144" s="81"/>
      <c r="CM144" s="81"/>
      <c r="CN144" s="81"/>
      <c r="CO144" s="81"/>
      <c r="CP144" s="81"/>
      <c r="CQ144" s="81"/>
      <c r="CR144" s="81"/>
      <c r="CS144" s="81"/>
      <c r="CT144" s="81"/>
      <c r="CU144" s="81"/>
      <c r="CV144" s="81"/>
      <c r="CW144" s="81"/>
      <c r="CX144" s="81"/>
      <c r="CY144" s="81"/>
      <c r="CZ144" s="81"/>
      <c r="DA144" s="81"/>
      <c r="DB144" s="81"/>
      <c r="DC144" s="81"/>
      <c r="DD144" s="81"/>
      <c r="DE144" s="81"/>
      <c r="DF144" s="81"/>
      <c r="DG144" s="81"/>
      <c r="DH144" s="81"/>
      <c r="DI144" s="81"/>
      <c r="DJ144" s="81"/>
      <c r="DK144" s="81"/>
      <c r="DL144" s="81"/>
      <c r="DM144" s="81"/>
      <c r="DN144" s="81"/>
      <c r="DO144" s="81"/>
      <c r="DP144" s="81"/>
      <c r="DQ144" s="81"/>
      <c r="DR144" s="81"/>
      <c r="DS144" s="81"/>
      <c r="DT144" s="81"/>
      <c r="DU144" s="81"/>
      <c r="DV144" s="81"/>
      <c r="DW144" s="81"/>
      <c r="DX144" s="81"/>
      <c r="DY144" s="81"/>
      <c r="DZ144" s="81"/>
      <c r="EA144" s="81"/>
      <c r="EB144" s="81"/>
      <c r="EC144" s="81"/>
      <c r="ED144" s="81"/>
      <c r="EE144" s="81"/>
      <c r="EF144" s="81"/>
      <c r="EG144" s="81"/>
      <c r="EH144" s="81"/>
      <c r="EI144" s="81"/>
      <c r="EJ144" s="81"/>
      <c r="EK144" s="81"/>
      <c r="EL144" s="81"/>
      <c r="EM144" s="81"/>
      <c r="EN144" s="81"/>
      <c r="EO144" s="81"/>
      <c r="EP144" s="81"/>
      <c r="EQ144" s="81"/>
      <c r="ER144" s="81"/>
      <c r="ES144" s="81"/>
      <c r="ET144" s="81"/>
      <c r="EU144" s="81"/>
      <c r="EV144" s="81"/>
      <c r="EW144" s="81"/>
      <c r="EX144" s="81"/>
      <c r="EY144" s="81"/>
      <c r="EZ144" s="81"/>
      <c r="FA144" s="81"/>
      <c r="FB144" s="81"/>
      <c r="FC144" s="81"/>
      <c r="FD144" s="81"/>
      <c r="FE144" s="81"/>
      <c r="FF144" s="81"/>
      <c r="FG144" s="81"/>
      <c r="FH144" s="81"/>
      <c r="FI144" s="81"/>
      <c r="FJ144" s="81"/>
      <c r="FK144" s="81"/>
      <c r="FL144" s="81"/>
      <c r="FM144" s="81"/>
      <c r="FN144" s="81"/>
      <c r="FO144" s="81"/>
      <c r="FP144" s="81"/>
      <c r="FQ144" s="81"/>
      <c r="FR144" s="81"/>
      <c r="FS144" s="81"/>
      <c r="FT144" s="81"/>
      <c r="FU144" s="81"/>
      <c r="FV144" s="81"/>
      <c r="FW144" s="81"/>
      <c r="FX144" s="81"/>
      <c r="FY144" s="81"/>
      <c r="FZ144" s="81"/>
      <c r="GA144" s="81"/>
      <c r="GB144" s="81"/>
      <c r="GC144" s="81"/>
      <c r="GD144" s="81"/>
      <c r="GE144" s="81"/>
      <c r="GF144" s="81"/>
      <c r="GG144" s="81"/>
      <c r="GH144" s="81"/>
      <c r="GI144" s="81"/>
      <c r="GJ144" s="81"/>
      <c r="GK144" s="81"/>
      <c r="GL144" s="81"/>
      <c r="GM144" s="81"/>
      <c r="GN144" s="81"/>
      <c r="GO144" s="81"/>
      <c r="GP144" s="81"/>
      <c r="GQ144" s="81"/>
      <c r="GR144" s="81"/>
      <c r="GS144" s="81"/>
      <c r="GT144" s="81"/>
      <c r="GU144" s="81"/>
      <c r="GV144" s="81"/>
      <c r="GW144" s="81"/>
      <c r="GX144" s="81"/>
      <c r="GY144" s="81"/>
      <c r="GZ144" s="81"/>
      <c r="HA144" s="81"/>
      <c r="HB144" s="81"/>
      <c r="HC144" s="81"/>
      <c r="HD144" s="81"/>
      <c r="HE144" s="81"/>
      <c r="HF144" s="81"/>
      <c r="HG144" s="81"/>
      <c r="HH144" s="81"/>
      <c r="HI144" s="81"/>
      <c r="HJ144" s="81"/>
      <c r="HK144" s="81"/>
      <c r="HL144" s="81"/>
      <c r="HM144" s="81"/>
      <c r="HN144" s="81"/>
      <c r="HO144" s="81"/>
      <c r="HP144" s="81"/>
      <c r="HQ144" s="81"/>
      <c r="HR144" s="81"/>
      <c r="HS144" s="81"/>
      <c r="HT144" s="81"/>
      <c r="HU144" s="81"/>
      <c r="HV144" s="81"/>
      <c r="HW144" s="81"/>
      <c r="HX144" s="81"/>
      <c r="HY144" s="81"/>
      <c r="HZ144" s="81"/>
      <c r="IA144" s="81"/>
      <c r="IB144" s="81"/>
      <c r="IC144" s="81"/>
      <c r="ID144" s="81"/>
      <c r="IE144" s="81"/>
      <c r="IF144" s="81"/>
      <c r="IG144" s="81"/>
      <c r="IH144" s="81"/>
      <c r="II144" s="81"/>
      <c r="IJ144" s="81"/>
      <c r="IK144" s="81"/>
      <c r="IL144" s="81"/>
      <c r="IM144" s="81"/>
      <c r="IN144" s="81"/>
      <c r="IO144" s="81"/>
      <c r="IP144" s="81"/>
      <c r="IQ144" s="81"/>
      <c r="IR144" s="81"/>
      <c r="IS144" s="81"/>
      <c r="IT144" s="81"/>
      <c r="IU144" s="81"/>
      <c r="IV144" s="81"/>
      <c r="IW144" s="81"/>
    </row>
    <row r="145" spans="1:257" s="82" customFormat="1">
      <c r="A145" s="458" t="s">
        <v>126</v>
      </c>
      <c r="B145" s="458"/>
      <c r="C145" s="458"/>
      <c r="D145" s="458"/>
      <c r="E145" s="458"/>
      <c r="F145" s="88">
        <f>SUM(F138:F143)</f>
        <v>0</v>
      </c>
      <c r="G145" s="81"/>
      <c r="H145" s="81"/>
      <c r="I145" s="81"/>
      <c r="J145" s="81"/>
      <c r="K145" s="81"/>
      <c r="L145" s="81"/>
      <c r="M145" s="81"/>
      <c r="N145" s="81"/>
      <c r="O145" s="81"/>
      <c r="P145" s="81"/>
      <c r="Q145" s="81"/>
      <c r="R145" s="81"/>
      <c r="S145" s="81"/>
      <c r="T145" s="81"/>
      <c r="U145" s="81"/>
      <c r="V145" s="81"/>
      <c r="W145" s="81"/>
      <c r="X145" s="81"/>
      <c r="Y145" s="81"/>
      <c r="Z145" s="81"/>
      <c r="AA145" s="81"/>
      <c r="AB145" s="81"/>
      <c r="AC145" s="81"/>
      <c r="AD145" s="81"/>
      <c r="AE145" s="81"/>
      <c r="AF145" s="81"/>
      <c r="AG145" s="81"/>
      <c r="AH145" s="81"/>
      <c r="AI145" s="81"/>
      <c r="AJ145" s="81"/>
      <c r="AK145" s="81"/>
      <c r="AL145" s="81"/>
      <c r="AM145" s="81"/>
      <c r="AN145" s="81"/>
      <c r="AO145" s="81"/>
      <c r="AP145" s="81"/>
      <c r="AQ145" s="81"/>
      <c r="AR145" s="81"/>
      <c r="AS145" s="81"/>
      <c r="AT145" s="81"/>
      <c r="AU145" s="81"/>
      <c r="AV145" s="81"/>
      <c r="AW145" s="81"/>
      <c r="AX145" s="81"/>
      <c r="AY145" s="81"/>
      <c r="AZ145" s="81"/>
      <c r="BA145" s="81"/>
      <c r="BB145" s="81"/>
      <c r="BC145" s="81"/>
      <c r="BD145" s="81"/>
      <c r="BE145" s="81"/>
      <c r="BF145" s="81"/>
      <c r="BG145" s="81"/>
      <c r="BH145" s="81"/>
      <c r="BI145" s="81"/>
      <c r="BJ145" s="81"/>
      <c r="BK145" s="81"/>
      <c r="BL145" s="81"/>
      <c r="BM145" s="81"/>
      <c r="BN145" s="81"/>
      <c r="BO145" s="81"/>
      <c r="BP145" s="81"/>
      <c r="BQ145" s="81"/>
      <c r="BR145" s="81"/>
      <c r="BS145" s="81"/>
      <c r="BT145" s="81"/>
      <c r="BU145" s="81"/>
      <c r="BV145" s="81"/>
      <c r="BW145" s="81"/>
      <c r="BX145" s="81"/>
      <c r="BY145" s="81"/>
      <c r="BZ145" s="81"/>
      <c r="CA145" s="81"/>
      <c r="CB145" s="81"/>
      <c r="CC145" s="81"/>
      <c r="CD145" s="81"/>
      <c r="CE145" s="81"/>
      <c r="CF145" s="81"/>
      <c r="CG145" s="81"/>
      <c r="CH145" s="81"/>
      <c r="CI145" s="81"/>
      <c r="CJ145" s="81"/>
      <c r="CK145" s="81"/>
      <c r="CL145" s="81"/>
      <c r="CM145" s="81"/>
      <c r="CN145" s="81"/>
      <c r="CO145" s="81"/>
      <c r="CP145" s="81"/>
      <c r="CQ145" s="81"/>
      <c r="CR145" s="81"/>
      <c r="CS145" s="81"/>
      <c r="CT145" s="81"/>
      <c r="CU145" s="81"/>
      <c r="CV145" s="81"/>
      <c r="CW145" s="81"/>
      <c r="CX145" s="81"/>
      <c r="CY145" s="81"/>
      <c r="CZ145" s="81"/>
      <c r="DA145" s="81"/>
      <c r="DB145" s="81"/>
      <c r="DC145" s="81"/>
      <c r="DD145" s="81"/>
      <c r="DE145" s="81"/>
      <c r="DF145" s="81"/>
      <c r="DG145" s="81"/>
      <c r="DH145" s="81"/>
      <c r="DI145" s="81"/>
      <c r="DJ145" s="81"/>
      <c r="DK145" s="81"/>
      <c r="DL145" s="81"/>
      <c r="DM145" s="81"/>
      <c r="DN145" s="81"/>
      <c r="DO145" s="81"/>
      <c r="DP145" s="81"/>
      <c r="DQ145" s="81"/>
      <c r="DR145" s="81"/>
      <c r="DS145" s="81"/>
      <c r="DT145" s="81"/>
      <c r="DU145" s="81"/>
      <c r="DV145" s="81"/>
      <c r="DW145" s="81"/>
      <c r="DX145" s="81"/>
      <c r="DY145" s="81"/>
      <c r="DZ145" s="81"/>
      <c r="EA145" s="81"/>
      <c r="EB145" s="81"/>
      <c r="EC145" s="81"/>
      <c r="ED145" s="81"/>
      <c r="EE145" s="81"/>
      <c r="EF145" s="81"/>
      <c r="EG145" s="81"/>
      <c r="EH145" s="81"/>
      <c r="EI145" s="81"/>
      <c r="EJ145" s="81"/>
      <c r="EK145" s="81"/>
      <c r="EL145" s="81"/>
      <c r="EM145" s="81"/>
      <c r="EN145" s="81"/>
      <c r="EO145" s="81"/>
      <c r="EP145" s="81"/>
      <c r="EQ145" s="81"/>
      <c r="ER145" s="81"/>
      <c r="ES145" s="81"/>
      <c r="ET145" s="81"/>
      <c r="EU145" s="81"/>
      <c r="EV145" s="81"/>
      <c r="EW145" s="81"/>
      <c r="EX145" s="81"/>
      <c r="EY145" s="81"/>
      <c r="EZ145" s="81"/>
      <c r="FA145" s="81"/>
      <c r="FB145" s="81"/>
      <c r="FC145" s="81"/>
      <c r="FD145" s="81"/>
      <c r="FE145" s="81"/>
      <c r="FF145" s="81"/>
      <c r="FG145" s="81"/>
      <c r="FH145" s="81"/>
      <c r="FI145" s="81"/>
      <c r="FJ145" s="81"/>
      <c r="FK145" s="81"/>
      <c r="FL145" s="81"/>
      <c r="FM145" s="81"/>
      <c r="FN145" s="81"/>
      <c r="FO145" s="81"/>
      <c r="FP145" s="81"/>
      <c r="FQ145" s="81"/>
      <c r="FR145" s="81"/>
      <c r="FS145" s="81"/>
      <c r="FT145" s="81"/>
      <c r="FU145" s="81"/>
      <c r="FV145" s="81"/>
      <c r="FW145" s="81"/>
      <c r="FX145" s="81"/>
      <c r="FY145" s="81"/>
      <c r="FZ145" s="81"/>
      <c r="GA145" s="81"/>
      <c r="GB145" s="81"/>
      <c r="GC145" s="81"/>
      <c r="GD145" s="81"/>
      <c r="GE145" s="81"/>
      <c r="GF145" s="81"/>
      <c r="GG145" s="81"/>
      <c r="GH145" s="81"/>
      <c r="GI145" s="81"/>
      <c r="GJ145" s="81"/>
      <c r="GK145" s="81"/>
      <c r="GL145" s="81"/>
      <c r="GM145" s="81"/>
      <c r="GN145" s="81"/>
      <c r="GO145" s="81"/>
      <c r="GP145" s="81"/>
      <c r="GQ145" s="81"/>
      <c r="GR145" s="81"/>
      <c r="GS145" s="81"/>
      <c r="GT145" s="81"/>
      <c r="GU145" s="81"/>
      <c r="GV145" s="81"/>
      <c r="GW145" s="81"/>
      <c r="GX145" s="81"/>
      <c r="GY145" s="81"/>
      <c r="GZ145" s="81"/>
      <c r="HA145" s="81"/>
      <c r="HB145" s="81"/>
      <c r="HC145" s="81"/>
      <c r="HD145" s="81"/>
      <c r="HE145" s="81"/>
      <c r="HF145" s="81"/>
      <c r="HG145" s="81"/>
      <c r="HH145" s="81"/>
      <c r="HI145" s="81"/>
      <c r="HJ145" s="81"/>
      <c r="HK145" s="81"/>
      <c r="HL145" s="81"/>
      <c r="HM145" s="81"/>
      <c r="HN145" s="81"/>
      <c r="HO145" s="81"/>
      <c r="HP145" s="81"/>
      <c r="HQ145" s="81"/>
      <c r="HR145" s="81"/>
      <c r="HS145" s="81"/>
      <c r="HT145" s="81"/>
      <c r="HU145" s="81"/>
      <c r="HV145" s="81"/>
      <c r="HW145" s="81"/>
      <c r="HX145" s="81"/>
      <c r="HY145" s="81"/>
      <c r="HZ145" s="81"/>
      <c r="IA145" s="81"/>
      <c r="IB145" s="81"/>
      <c r="IC145" s="81"/>
      <c r="ID145" s="81"/>
      <c r="IE145" s="81"/>
      <c r="IF145" s="81"/>
      <c r="IG145" s="81"/>
      <c r="IH145" s="81"/>
      <c r="II145" s="81"/>
      <c r="IJ145" s="81"/>
      <c r="IK145" s="81"/>
      <c r="IL145" s="81"/>
      <c r="IM145" s="81"/>
      <c r="IN145" s="81"/>
      <c r="IO145" s="81"/>
      <c r="IP145" s="81"/>
      <c r="IQ145" s="81"/>
      <c r="IR145" s="81"/>
      <c r="IS145" s="81"/>
      <c r="IT145" s="81"/>
      <c r="IU145" s="81"/>
      <c r="IV145" s="81"/>
      <c r="IW145" s="81"/>
    </row>
    <row r="146" spans="1:257" s="82" customFormat="1">
      <c r="A146" s="91"/>
      <c r="B146" s="91"/>
      <c r="C146" s="54"/>
      <c r="D146" s="54"/>
      <c r="E146" s="54"/>
      <c r="F146" s="54"/>
      <c r="G146" s="81"/>
      <c r="H146" s="81"/>
      <c r="I146" s="81"/>
      <c r="J146" s="81"/>
      <c r="K146" s="81"/>
      <c r="L146" s="81"/>
      <c r="M146" s="81"/>
      <c r="N146" s="81"/>
      <c r="O146" s="81"/>
      <c r="P146" s="81"/>
      <c r="Q146" s="81"/>
      <c r="R146" s="81"/>
      <c r="S146" s="81"/>
      <c r="T146" s="81"/>
      <c r="U146" s="81"/>
      <c r="V146" s="81"/>
      <c r="W146" s="81"/>
      <c r="X146" s="81"/>
      <c r="Y146" s="81"/>
      <c r="Z146" s="81"/>
      <c r="AA146" s="81"/>
      <c r="AB146" s="81"/>
      <c r="AC146" s="81"/>
      <c r="AD146" s="81"/>
      <c r="AE146" s="81"/>
      <c r="AF146" s="81"/>
      <c r="AG146" s="81"/>
      <c r="AH146" s="81"/>
      <c r="AI146" s="81"/>
      <c r="AJ146" s="81"/>
      <c r="AK146" s="81"/>
      <c r="AL146" s="81"/>
      <c r="AM146" s="81"/>
      <c r="AN146" s="81"/>
      <c r="AO146" s="81"/>
      <c r="AP146" s="81"/>
      <c r="AQ146" s="81"/>
      <c r="AR146" s="81"/>
      <c r="AS146" s="81"/>
      <c r="AT146" s="81"/>
      <c r="AU146" s="81"/>
      <c r="AV146" s="81"/>
      <c r="AW146" s="81"/>
      <c r="AX146" s="81"/>
      <c r="AY146" s="81"/>
      <c r="AZ146" s="81"/>
      <c r="BA146" s="81"/>
      <c r="BB146" s="81"/>
      <c r="BC146" s="81"/>
      <c r="BD146" s="81"/>
      <c r="BE146" s="81"/>
      <c r="BF146" s="81"/>
      <c r="BG146" s="81"/>
      <c r="BH146" s="81"/>
      <c r="BI146" s="81"/>
      <c r="BJ146" s="81"/>
      <c r="BK146" s="81"/>
      <c r="BL146" s="81"/>
      <c r="BM146" s="81"/>
      <c r="BN146" s="81"/>
      <c r="BO146" s="81"/>
      <c r="BP146" s="81"/>
      <c r="BQ146" s="81"/>
      <c r="BR146" s="81"/>
      <c r="BS146" s="81"/>
      <c r="BT146" s="81"/>
      <c r="BU146" s="81"/>
      <c r="BV146" s="81"/>
      <c r="BW146" s="81"/>
      <c r="BX146" s="81"/>
      <c r="BY146" s="81"/>
      <c r="BZ146" s="81"/>
      <c r="CA146" s="81"/>
      <c r="CB146" s="81"/>
      <c r="CC146" s="81"/>
      <c r="CD146" s="81"/>
      <c r="CE146" s="81"/>
      <c r="CF146" s="81"/>
      <c r="CG146" s="81"/>
      <c r="CH146" s="81"/>
      <c r="CI146" s="81"/>
      <c r="CJ146" s="81"/>
      <c r="CK146" s="81"/>
      <c r="CL146" s="81"/>
      <c r="CM146" s="81"/>
      <c r="CN146" s="81"/>
      <c r="CO146" s="81"/>
      <c r="CP146" s="81"/>
      <c r="CQ146" s="81"/>
      <c r="CR146" s="81"/>
      <c r="CS146" s="81"/>
      <c r="CT146" s="81"/>
      <c r="CU146" s="81"/>
      <c r="CV146" s="81"/>
      <c r="CW146" s="81"/>
      <c r="CX146" s="81"/>
      <c r="CY146" s="81"/>
      <c r="CZ146" s="81"/>
      <c r="DA146" s="81"/>
      <c r="DB146" s="81"/>
      <c r="DC146" s="81"/>
      <c r="DD146" s="81"/>
      <c r="DE146" s="81"/>
      <c r="DF146" s="81"/>
      <c r="DG146" s="81"/>
      <c r="DH146" s="81"/>
      <c r="DI146" s="81"/>
      <c r="DJ146" s="81"/>
      <c r="DK146" s="81"/>
      <c r="DL146" s="81"/>
      <c r="DM146" s="81"/>
      <c r="DN146" s="81"/>
      <c r="DO146" s="81"/>
      <c r="DP146" s="81"/>
      <c r="DQ146" s="81"/>
      <c r="DR146" s="81"/>
      <c r="DS146" s="81"/>
      <c r="DT146" s="81"/>
      <c r="DU146" s="81"/>
      <c r="DV146" s="81"/>
      <c r="DW146" s="81"/>
      <c r="DX146" s="81"/>
      <c r="DY146" s="81"/>
      <c r="DZ146" s="81"/>
      <c r="EA146" s="81"/>
      <c r="EB146" s="81"/>
      <c r="EC146" s="81"/>
      <c r="ED146" s="81"/>
      <c r="EE146" s="81"/>
      <c r="EF146" s="81"/>
      <c r="EG146" s="81"/>
      <c r="EH146" s="81"/>
      <c r="EI146" s="81"/>
      <c r="EJ146" s="81"/>
      <c r="EK146" s="81"/>
      <c r="EL146" s="81"/>
      <c r="EM146" s="81"/>
      <c r="EN146" s="81"/>
      <c r="EO146" s="81"/>
      <c r="EP146" s="81"/>
      <c r="EQ146" s="81"/>
      <c r="ER146" s="81"/>
      <c r="ES146" s="81"/>
      <c r="ET146" s="81"/>
      <c r="EU146" s="81"/>
      <c r="EV146" s="81"/>
      <c r="EW146" s="81"/>
      <c r="EX146" s="81"/>
      <c r="EY146" s="81"/>
      <c r="EZ146" s="81"/>
      <c r="FA146" s="81"/>
      <c r="FB146" s="81"/>
      <c r="FC146" s="81"/>
      <c r="FD146" s="81"/>
      <c r="FE146" s="81"/>
      <c r="FF146" s="81"/>
      <c r="FG146" s="81"/>
      <c r="FH146" s="81"/>
      <c r="FI146" s="81"/>
      <c r="FJ146" s="81"/>
      <c r="FK146" s="81"/>
      <c r="FL146" s="81"/>
      <c r="FM146" s="81"/>
      <c r="FN146" s="81"/>
      <c r="FO146" s="81"/>
      <c r="FP146" s="81"/>
      <c r="FQ146" s="81"/>
      <c r="FR146" s="81"/>
      <c r="FS146" s="81"/>
      <c r="FT146" s="81"/>
      <c r="FU146" s="81"/>
      <c r="FV146" s="81"/>
      <c r="FW146" s="81"/>
      <c r="FX146" s="81"/>
      <c r="FY146" s="81"/>
      <c r="FZ146" s="81"/>
      <c r="GA146" s="81"/>
      <c r="GB146" s="81"/>
      <c r="GC146" s="81"/>
      <c r="GD146" s="81"/>
      <c r="GE146" s="81"/>
      <c r="GF146" s="81"/>
      <c r="GG146" s="81"/>
      <c r="GH146" s="81"/>
      <c r="GI146" s="81"/>
      <c r="GJ146" s="81"/>
      <c r="GK146" s="81"/>
      <c r="GL146" s="81"/>
      <c r="GM146" s="81"/>
      <c r="GN146" s="81"/>
      <c r="GO146" s="81"/>
      <c r="GP146" s="81"/>
      <c r="GQ146" s="81"/>
      <c r="GR146" s="81"/>
      <c r="GS146" s="81"/>
      <c r="GT146" s="81"/>
      <c r="GU146" s="81"/>
      <c r="GV146" s="81"/>
      <c r="GW146" s="81"/>
      <c r="GX146" s="81"/>
      <c r="GY146" s="81"/>
      <c r="GZ146" s="81"/>
      <c r="HA146" s="81"/>
      <c r="HB146" s="81"/>
      <c r="HC146" s="81"/>
      <c r="HD146" s="81"/>
      <c r="HE146" s="81"/>
      <c r="HF146" s="81"/>
      <c r="HG146" s="81"/>
      <c r="HH146" s="81"/>
      <c r="HI146" s="81"/>
      <c r="HJ146" s="81"/>
      <c r="HK146" s="81"/>
      <c r="HL146" s="81"/>
      <c r="HM146" s="81"/>
      <c r="HN146" s="81"/>
      <c r="HO146" s="81"/>
      <c r="HP146" s="81"/>
      <c r="HQ146" s="81"/>
      <c r="HR146" s="81"/>
      <c r="HS146" s="81"/>
      <c r="HT146" s="81"/>
      <c r="HU146" s="81"/>
      <c r="HV146" s="81"/>
      <c r="HW146" s="81"/>
      <c r="HX146" s="81"/>
      <c r="HY146" s="81"/>
      <c r="HZ146" s="81"/>
      <c r="IA146" s="81"/>
      <c r="IB146" s="81"/>
      <c r="IC146" s="81"/>
      <c r="ID146" s="81"/>
      <c r="IE146" s="81"/>
      <c r="IF146" s="81"/>
      <c r="IG146" s="81"/>
      <c r="IH146" s="81"/>
      <c r="II146" s="81"/>
      <c r="IJ146" s="81"/>
      <c r="IK146" s="81"/>
      <c r="IL146" s="81"/>
      <c r="IM146" s="81"/>
      <c r="IN146" s="81"/>
      <c r="IO146" s="81"/>
      <c r="IP146" s="81"/>
      <c r="IQ146" s="81"/>
      <c r="IR146" s="81"/>
      <c r="IS146" s="81"/>
      <c r="IT146" s="81"/>
      <c r="IU146" s="81"/>
      <c r="IV146" s="81"/>
      <c r="IW146" s="81"/>
    </row>
  </sheetData>
  <sheetProtection algorithmName="SHA-512" hashValue="f7idI76edca3BDiqcCkq692AMioS9f5oBLgeeLcHADmUMjHR4iOmEFQZi89D2tItOxRcf69brTGwn/f7cax/Uw==" saltValue="x5E5Zcr9UbOq6O3TV5K/Kw==" spinCount="100000" sheet="1" objects="1" scenarios="1"/>
  <mergeCells count="16">
    <mergeCell ref="A145:E145"/>
    <mergeCell ref="B142:E142"/>
    <mergeCell ref="B143:E143"/>
    <mergeCell ref="A136:F136"/>
    <mergeCell ref="B141:E141"/>
    <mergeCell ref="A1:F2"/>
    <mergeCell ref="A134:D134"/>
    <mergeCell ref="B138:E138"/>
    <mergeCell ref="B139:E139"/>
    <mergeCell ref="B140:E140"/>
    <mergeCell ref="A18:D18"/>
    <mergeCell ref="A52:D52"/>
    <mergeCell ref="A64:D64"/>
    <mergeCell ref="A87:D87"/>
    <mergeCell ref="A111:D111"/>
    <mergeCell ref="A3:F3"/>
  </mergeCells>
  <pageMargins left="0.98425196850393704" right="0.59055118110236227" top="0.59055118110236227" bottom="0.59055118110236227" header="0.39370078740157483" footer="0.39370078740157483"/>
  <pageSetup paperSize="9" fitToWidth="0" fitToHeight="0" pageOrder="overThenDown" orientation="portrait" r:id="rId1"/>
  <headerFooter alignWithMargins="0"/>
  <rowBreaks count="10" manualBreakCount="10">
    <brk id="14" max="5" man="1"/>
    <brk id="30" max="5" man="1"/>
    <brk id="39" max="5" man="1"/>
    <brk id="53" max="5" man="1"/>
    <brk id="69" max="5" man="1"/>
    <brk id="79" max="5" man="1"/>
    <brk id="88" max="5" man="1"/>
    <brk id="107" max="5" man="1"/>
    <brk id="122" max="5" man="1"/>
    <brk id="130" max="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048568"/>
  <sheetViews>
    <sheetView showZeros="0" view="pageBreakPreview" zoomScaleNormal="100" zoomScaleSheetLayoutView="100" workbookViewId="0">
      <selection sqref="A1:F2"/>
    </sheetView>
  </sheetViews>
  <sheetFormatPr defaultRowHeight="15.75" customHeight="1"/>
  <cols>
    <col min="1" max="1" width="4.75" style="195" customWidth="1"/>
    <col min="2" max="2" width="35.375" style="195" customWidth="1"/>
    <col min="3" max="3" width="5.625" style="196" customWidth="1"/>
    <col min="4" max="4" width="7.5" style="196" customWidth="1"/>
    <col min="5" max="5" width="10.875" style="196" customWidth="1"/>
    <col min="6" max="6" width="14.125" style="196" customWidth="1"/>
    <col min="7" max="257" width="9.875" style="126" customWidth="1"/>
    <col min="258" max="1023" width="9.875" style="154" customWidth="1"/>
    <col min="1024" max="16384" width="9" style="154"/>
  </cols>
  <sheetData>
    <row r="1" spans="1:6" ht="11.25" customHeight="1">
      <c r="A1" s="460" t="s">
        <v>212</v>
      </c>
      <c r="B1" s="460"/>
      <c r="C1" s="460"/>
      <c r="D1" s="460"/>
      <c r="E1" s="460"/>
      <c r="F1" s="460"/>
    </row>
    <row r="2" spans="1:6" ht="21.75" customHeight="1">
      <c r="A2" s="460"/>
      <c r="B2" s="460"/>
      <c r="C2" s="460"/>
      <c r="D2" s="460"/>
      <c r="E2" s="460"/>
      <c r="F2" s="460"/>
    </row>
    <row r="3" spans="1:6" s="441" customFormat="1" ht="15.75" customHeight="1">
      <c r="A3" s="457" t="s">
        <v>325</v>
      </c>
      <c r="B3" s="457"/>
      <c r="C3" s="457"/>
      <c r="D3" s="457"/>
      <c r="E3" s="457"/>
      <c r="F3" s="457"/>
    </row>
    <row r="4" spans="1:6" s="126" customFormat="1" ht="14.85" customHeight="1">
      <c r="A4" s="127"/>
      <c r="B4" s="127"/>
      <c r="C4" s="127"/>
      <c r="D4" s="127"/>
      <c r="E4" s="127"/>
      <c r="F4" s="127"/>
    </row>
    <row r="5" spans="1:6" s="129" customFormat="1" ht="28.5" customHeight="1">
      <c r="A5" s="3" t="s">
        <v>162</v>
      </c>
      <c r="B5" s="4" t="s">
        <v>0</v>
      </c>
      <c r="C5" s="3" t="s">
        <v>1</v>
      </c>
      <c r="D5" s="3" t="s">
        <v>2</v>
      </c>
      <c r="E5" s="3" t="s">
        <v>3</v>
      </c>
      <c r="F5" s="3" t="s">
        <v>4</v>
      </c>
    </row>
    <row r="6" spans="1:6" s="126" customFormat="1" ht="15.75" customHeight="1">
      <c r="A6" s="130"/>
      <c r="B6" s="130"/>
      <c r="C6" s="131"/>
      <c r="D6" s="131"/>
      <c r="E6" s="131"/>
      <c r="F6" s="131"/>
    </row>
    <row r="7" spans="1:6" s="132" customFormat="1" ht="31.5" customHeight="1">
      <c r="A7" s="285" t="s">
        <v>5</v>
      </c>
      <c r="B7" s="286" t="s">
        <v>6</v>
      </c>
      <c r="C7" s="287"/>
      <c r="D7" s="288"/>
      <c r="E7" s="288"/>
      <c r="F7" s="288"/>
    </row>
    <row r="8" spans="1:6" s="126" customFormat="1" ht="15.75" customHeight="1">
      <c r="A8" s="130"/>
      <c r="B8" s="130"/>
      <c r="C8" s="133"/>
      <c r="D8" s="134"/>
      <c r="E8" s="134"/>
      <c r="F8" s="134"/>
    </row>
    <row r="9" spans="1:6" s="126" customFormat="1" ht="15.75" customHeight="1">
      <c r="A9" s="128" t="s">
        <v>7</v>
      </c>
      <c r="B9" s="128" t="s">
        <v>8</v>
      </c>
      <c r="C9" s="135"/>
      <c r="D9" s="136"/>
      <c r="E9" s="136"/>
      <c r="F9" s="136" t="s">
        <v>9</v>
      </c>
    </row>
    <row r="10" spans="1:6" s="139" customFormat="1" ht="246" customHeight="1">
      <c r="A10" s="128"/>
      <c r="B10" s="20" t="s">
        <v>10</v>
      </c>
      <c r="C10" s="18" t="s">
        <v>102</v>
      </c>
      <c r="D10" s="138">
        <f>151.57+9.54</f>
        <v>161.10999999999999</v>
      </c>
      <c r="E10" s="503"/>
      <c r="F10" s="138">
        <f>D10*E10</f>
        <v>0</v>
      </c>
    </row>
    <row r="11" spans="1:6" s="132" customFormat="1" ht="38.25" customHeight="1">
      <c r="A11" s="140" t="s">
        <v>13</v>
      </c>
      <c r="B11" s="141" t="s">
        <v>14</v>
      </c>
      <c r="C11" s="142"/>
      <c r="D11" s="143"/>
      <c r="E11" s="504"/>
      <c r="F11" s="143"/>
    </row>
    <row r="12" spans="1:6" s="126" customFormat="1" ht="184.5" customHeight="1">
      <c r="A12" s="140"/>
      <c r="B12" s="144" t="s">
        <v>127</v>
      </c>
      <c r="C12" s="18" t="s">
        <v>103</v>
      </c>
      <c r="D12" s="480">
        <v>4</v>
      </c>
      <c r="E12" s="505"/>
      <c r="F12" s="146">
        <f>D12*E12</f>
        <v>0</v>
      </c>
    </row>
    <row r="13" spans="1:6" s="126" customFormat="1" ht="30">
      <c r="A13" s="140" t="s">
        <v>16</v>
      </c>
      <c r="B13" s="140" t="s">
        <v>17</v>
      </c>
      <c r="C13" s="145"/>
      <c r="D13" s="146"/>
      <c r="E13" s="505"/>
      <c r="F13" s="146"/>
    </row>
    <row r="14" spans="1:6" s="126" customFormat="1" ht="150">
      <c r="A14" s="140"/>
      <c r="B14" s="144" t="s">
        <v>128</v>
      </c>
      <c r="C14" s="147" t="s">
        <v>129</v>
      </c>
      <c r="D14" s="146">
        <v>19.309999999999999</v>
      </c>
      <c r="E14" s="505"/>
      <c r="F14" s="146">
        <f>D14*E14</f>
        <v>0</v>
      </c>
    </row>
    <row r="15" spans="1:6" s="126" customFormat="1" ht="15">
      <c r="A15" s="148"/>
      <c r="B15" s="148"/>
      <c r="C15" s="149"/>
      <c r="D15" s="150"/>
      <c r="E15" s="506"/>
      <c r="F15" s="150"/>
    </row>
    <row r="16" spans="1:6" s="126" customFormat="1" ht="15.75" customHeight="1">
      <c r="A16" s="461" t="s">
        <v>104</v>
      </c>
      <c r="B16" s="453"/>
      <c r="C16" s="453"/>
      <c r="D16" s="453"/>
      <c r="E16" s="507"/>
      <c r="F16" s="198">
        <f>SUM(F9:F14)</f>
        <v>0</v>
      </c>
    </row>
    <row r="17" spans="1:257" ht="15.75" customHeight="1">
      <c r="A17" s="152"/>
      <c r="B17" s="152"/>
      <c r="C17" s="133"/>
      <c r="D17" s="134"/>
      <c r="E17" s="508"/>
      <c r="F17" s="153"/>
    </row>
    <row r="18" spans="1:257" ht="15.95" customHeight="1">
      <c r="A18" s="130" t="s">
        <v>20</v>
      </c>
      <c r="B18" s="130" t="s">
        <v>21</v>
      </c>
      <c r="C18" s="133"/>
      <c r="D18" s="134"/>
      <c r="E18" s="508"/>
      <c r="F18" s="134"/>
    </row>
    <row r="19" spans="1:257" ht="15.75" customHeight="1">
      <c r="A19" s="130"/>
      <c r="B19" s="130"/>
      <c r="C19" s="133"/>
      <c r="D19" s="134"/>
      <c r="E19" s="508"/>
      <c r="F19" s="134"/>
    </row>
    <row r="20" spans="1:257" ht="32.65" customHeight="1">
      <c r="A20" s="128" t="s">
        <v>7</v>
      </c>
      <c r="B20" s="155" t="s">
        <v>22</v>
      </c>
      <c r="C20" s="135"/>
      <c r="D20" s="136"/>
      <c r="E20" s="509"/>
      <c r="F20" s="136"/>
    </row>
    <row r="21" spans="1:257" s="139" customFormat="1" ht="266.25" customHeight="1">
      <c r="A21" s="128"/>
      <c r="B21" s="137" t="s">
        <v>130</v>
      </c>
      <c r="C21" s="156"/>
      <c r="D21" s="157"/>
      <c r="E21" s="510"/>
      <c r="F21" s="158"/>
    </row>
    <row r="22" spans="1:257" s="139" customFormat="1" ht="15.95" customHeight="1">
      <c r="A22" s="128"/>
      <c r="B22" s="155" t="s">
        <v>24</v>
      </c>
      <c r="C22" s="147"/>
      <c r="D22" s="159"/>
      <c r="E22" s="510"/>
      <c r="F22" s="158"/>
    </row>
    <row r="23" spans="1:257" ht="15.75" customHeight="1">
      <c r="A23" s="128"/>
      <c r="B23" s="155" t="s">
        <v>25</v>
      </c>
      <c r="C23" s="147" t="s">
        <v>131</v>
      </c>
      <c r="D23" s="138">
        <f>242.51*0.8</f>
        <v>194.00800000000001</v>
      </c>
      <c r="E23" s="503"/>
      <c r="F23" s="138">
        <f>D23*E23</f>
        <v>0</v>
      </c>
    </row>
    <row r="24" spans="1:257" ht="15.75" customHeight="1">
      <c r="A24" s="128"/>
      <c r="B24" s="155" t="s">
        <v>27</v>
      </c>
      <c r="C24" s="147" t="s">
        <v>131</v>
      </c>
      <c r="D24" s="138">
        <f>242.51*0.2</f>
        <v>48.502000000000002</v>
      </c>
      <c r="E24" s="503"/>
      <c r="F24" s="138">
        <f>D24*E24</f>
        <v>0</v>
      </c>
    </row>
    <row r="25" spans="1:257" ht="15.95" customHeight="1">
      <c r="A25" s="128"/>
      <c r="B25" s="155" t="s">
        <v>28</v>
      </c>
      <c r="C25" s="147"/>
      <c r="D25" s="159"/>
      <c r="E25" s="509"/>
      <c r="F25" s="160"/>
    </row>
    <row r="26" spans="1:257" ht="15.95" customHeight="1">
      <c r="A26" s="128"/>
      <c r="B26" s="155" t="s">
        <v>25</v>
      </c>
      <c r="C26" s="147" t="s">
        <v>132</v>
      </c>
      <c r="D26" s="138">
        <f>80.96*0.8</f>
        <v>64.768000000000001</v>
      </c>
      <c r="E26" s="503"/>
      <c r="F26" s="138">
        <f>D26*E26</f>
        <v>0</v>
      </c>
    </row>
    <row r="27" spans="1:257" ht="15.95" customHeight="1">
      <c r="A27" s="128"/>
      <c r="B27" s="155" t="s">
        <v>27</v>
      </c>
      <c r="C27" s="147" t="s">
        <v>132</v>
      </c>
      <c r="D27" s="138">
        <f>80.96*0.2</f>
        <v>16.192</v>
      </c>
      <c r="E27" s="503"/>
      <c r="F27" s="138">
        <f>D27*E27</f>
        <v>0</v>
      </c>
    </row>
    <row r="28" spans="1:257" ht="30">
      <c r="A28" s="128" t="s">
        <v>13</v>
      </c>
      <c r="B28" s="128" t="s">
        <v>30</v>
      </c>
      <c r="C28" s="147"/>
      <c r="D28" s="138"/>
      <c r="E28" s="503"/>
      <c r="F28" s="138"/>
    </row>
    <row r="29" spans="1:257" ht="51.75" customHeight="1">
      <c r="A29" s="128"/>
      <c r="B29" s="137" t="s">
        <v>163</v>
      </c>
      <c r="C29" s="147" t="s">
        <v>132</v>
      </c>
      <c r="D29" s="138">
        <f>9.54*0.8*1</f>
        <v>7.6319999999999997</v>
      </c>
      <c r="E29" s="503"/>
      <c r="F29" s="138">
        <f>D29*E29</f>
        <v>0</v>
      </c>
    </row>
    <row r="30" spans="1:257" s="164" customFormat="1" ht="30.6" customHeight="1">
      <c r="A30" s="128" t="s">
        <v>16</v>
      </c>
      <c r="B30" s="128" t="s">
        <v>133</v>
      </c>
      <c r="C30" s="161"/>
      <c r="D30" s="162"/>
      <c r="E30" s="511"/>
      <c r="F30" s="162"/>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c r="AP30" s="163"/>
      <c r="AQ30" s="163"/>
      <c r="AR30" s="163"/>
      <c r="AS30" s="163"/>
      <c r="AT30" s="163"/>
      <c r="AU30" s="163"/>
      <c r="AV30" s="163"/>
      <c r="AW30" s="163"/>
      <c r="AX30" s="163"/>
      <c r="AY30" s="163"/>
      <c r="AZ30" s="163"/>
      <c r="BA30" s="163"/>
      <c r="BB30" s="163"/>
      <c r="BC30" s="163"/>
      <c r="BD30" s="163"/>
      <c r="BE30" s="163"/>
      <c r="BF30" s="163"/>
      <c r="BG30" s="163"/>
      <c r="BH30" s="163"/>
      <c r="BI30" s="163"/>
      <c r="BJ30" s="163"/>
      <c r="BK30" s="163"/>
      <c r="BL30" s="163"/>
      <c r="BM30" s="163"/>
      <c r="BN30" s="163"/>
      <c r="BO30" s="163"/>
      <c r="BP30" s="163"/>
      <c r="BQ30" s="163"/>
      <c r="BR30" s="163"/>
      <c r="BS30" s="163"/>
      <c r="BT30" s="163"/>
      <c r="BU30" s="163"/>
      <c r="BV30" s="163"/>
      <c r="BW30" s="163"/>
      <c r="BX30" s="163"/>
      <c r="BY30" s="163"/>
      <c r="BZ30" s="163"/>
      <c r="CA30" s="163"/>
      <c r="CB30" s="163"/>
      <c r="CC30" s="163"/>
      <c r="CD30" s="163"/>
      <c r="CE30" s="163"/>
      <c r="CF30" s="163"/>
      <c r="CG30" s="163"/>
      <c r="CH30" s="163"/>
      <c r="CI30" s="163"/>
      <c r="CJ30" s="163"/>
      <c r="CK30" s="163"/>
      <c r="CL30" s="163"/>
      <c r="CM30" s="163"/>
      <c r="CN30" s="163"/>
      <c r="CO30" s="163"/>
      <c r="CP30" s="163"/>
      <c r="CQ30" s="163"/>
      <c r="CR30" s="163"/>
      <c r="CS30" s="163"/>
      <c r="CT30" s="163"/>
      <c r="CU30" s="163"/>
      <c r="CV30" s="163"/>
      <c r="CW30" s="163"/>
      <c r="CX30" s="163"/>
      <c r="CY30" s="163"/>
      <c r="CZ30" s="163"/>
      <c r="DA30" s="163"/>
      <c r="DB30" s="163"/>
      <c r="DC30" s="163"/>
      <c r="DD30" s="163"/>
      <c r="DE30" s="163"/>
      <c r="DF30" s="163"/>
      <c r="DG30" s="163"/>
      <c r="DH30" s="163"/>
      <c r="DI30" s="163"/>
      <c r="DJ30" s="163"/>
      <c r="DK30" s="163"/>
      <c r="DL30" s="163"/>
      <c r="DM30" s="163"/>
      <c r="DN30" s="163"/>
      <c r="DO30" s="163"/>
      <c r="DP30" s="163"/>
      <c r="DQ30" s="163"/>
      <c r="DR30" s="163"/>
      <c r="DS30" s="163"/>
      <c r="DT30" s="163"/>
      <c r="DU30" s="163"/>
      <c r="DV30" s="163"/>
      <c r="DW30" s="163"/>
      <c r="DX30" s="163"/>
      <c r="DY30" s="163"/>
      <c r="DZ30" s="163"/>
      <c r="EA30" s="163"/>
      <c r="EB30" s="163"/>
      <c r="EC30" s="163"/>
      <c r="ED30" s="163"/>
      <c r="EE30" s="163"/>
      <c r="EF30" s="163"/>
      <c r="EG30" s="163"/>
      <c r="EH30" s="163"/>
      <c r="EI30" s="163"/>
      <c r="EJ30" s="163"/>
      <c r="EK30" s="163"/>
      <c r="EL30" s="163"/>
      <c r="EM30" s="163"/>
      <c r="EN30" s="163"/>
      <c r="EO30" s="163"/>
      <c r="EP30" s="163"/>
      <c r="EQ30" s="163"/>
      <c r="ER30" s="163"/>
      <c r="ES30" s="163"/>
      <c r="ET30" s="163"/>
      <c r="EU30" s="163"/>
      <c r="EV30" s="163"/>
      <c r="EW30" s="163"/>
      <c r="EX30" s="163"/>
      <c r="EY30" s="163"/>
      <c r="EZ30" s="163"/>
      <c r="FA30" s="163"/>
      <c r="FB30" s="163"/>
      <c r="FC30" s="163"/>
      <c r="FD30" s="163"/>
      <c r="FE30" s="163"/>
      <c r="FF30" s="163"/>
      <c r="FG30" s="163"/>
      <c r="FH30" s="163"/>
      <c r="FI30" s="163"/>
      <c r="FJ30" s="163"/>
      <c r="FK30" s="163"/>
      <c r="FL30" s="163"/>
      <c r="FM30" s="163"/>
      <c r="FN30" s="163"/>
      <c r="FO30" s="163"/>
      <c r="FP30" s="163"/>
      <c r="FQ30" s="163"/>
      <c r="FR30" s="163"/>
      <c r="FS30" s="163"/>
      <c r="FT30" s="163"/>
      <c r="FU30" s="163"/>
      <c r="FV30" s="163"/>
      <c r="FW30" s="163"/>
      <c r="FX30" s="163"/>
      <c r="FY30" s="163"/>
      <c r="FZ30" s="163"/>
      <c r="GA30" s="163"/>
      <c r="GB30" s="163"/>
      <c r="GC30" s="163"/>
      <c r="GD30" s="163"/>
      <c r="GE30" s="163"/>
      <c r="GF30" s="163"/>
      <c r="GG30" s="163"/>
      <c r="GH30" s="163"/>
      <c r="GI30" s="163"/>
      <c r="GJ30" s="163"/>
      <c r="GK30" s="163"/>
      <c r="GL30" s="163"/>
      <c r="GM30" s="163"/>
      <c r="GN30" s="163"/>
      <c r="GO30" s="163"/>
      <c r="GP30" s="163"/>
      <c r="GQ30" s="163"/>
      <c r="GR30" s="163"/>
      <c r="GS30" s="163"/>
      <c r="GT30" s="163"/>
      <c r="GU30" s="163"/>
      <c r="GV30" s="163"/>
      <c r="GW30" s="163"/>
      <c r="GX30" s="163"/>
      <c r="GY30" s="163"/>
      <c r="GZ30" s="163"/>
      <c r="HA30" s="163"/>
      <c r="HB30" s="163"/>
      <c r="HC30" s="163"/>
      <c r="HD30" s="163"/>
      <c r="HE30" s="163"/>
      <c r="HF30" s="163"/>
      <c r="HG30" s="163"/>
      <c r="HH30" s="163"/>
      <c r="HI30" s="163"/>
      <c r="HJ30" s="163"/>
      <c r="HK30" s="163"/>
      <c r="HL30" s="163"/>
      <c r="HM30" s="163"/>
      <c r="HN30" s="163"/>
      <c r="HO30" s="163"/>
      <c r="HP30" s="163"/>
      <c r="HQ30" s="163"/>
      <c r="HR30" s="163"/>
      <c r="HS30" s="163"/>
      <c r="HT30" s="163"/>
      <c r="HU30" s="163"/>
      <c r="HV30" s="163"/>
      <c r="HW30" s="163"/>
      <c r="HX30" s="163"/>
      <c r="HY30" s="163"/>
      <c r="HZ30" s="163"/>
      <c r="IA30" s="163"/>
      <c r="IB30" s="163"/>
      <c r="IC30" s="163"/>
      <c r="ID30" s="163"/>
      <c r="IE30" s="163"/>
      <c r="IF30" s="163"/>
      <c r="IG30" s="163"/>
      <c r="IH30" s="163"/>
      <c r="II30" s="163"/>
      <c r="IJ30" s="163"/>
      <c r="IK30" s="163"/>
      <c r="IL30" s="163"/>
      <c r="IM30" s="163"/>
      <c r="IN30" s="163"/>
      <c r="IO30" s="163"/>
      <c r="IP30" s="163"/>
      <c r="IQ30" s="163"/>
      <c r="IR30" s="163"/>
      <c r="IS30" s="163"/>
      <c r="IT30" s="163"/>
      <c r="IU30" s="163"/>
      <c r="IV30" s="163"/>
      <c r="IW30" s="163"/>
    </row>
    <row r="31" spans="1:257" s="139" customFormat="1" ht="92.25" customHeight="1">
      <c r="A31" s="128"/>
      <c r="B31" s="137" t="s">
        <v>134</v>
      </c>
      <c r="C31" s="147" t="s">
        <v>132</v>
      </c>
      <c r="D31" s="138">
        <v>75.849999999999994</v>
      </c>
      <c r="E31" s="503"/>
      <c r="F31" s="138">
        <f>D31*E31</f>
        <v>0</v>
      </c>
    </row>
    <row r="32" spans="1:257" ht="15.95" customHeight="1">
      <c r="A32" s="128" t="s">
        <v>34</v>
      </c>
      <c r="B32" s="128" t="s">
        <v>32</v>
      </c>
      <c r="C32" s="135"/>
      <c r="D32" s="136"/>
      <c r="E32" s="509"/>
      <c r="F32" s="136"/>
    </row>
    <row r="33" spans="1:6" s="139" customFormat="1" ht="202.5" customHeight="1">
      <c r="A33" s="128"/>
      <c r="B33" s="137" t="s">
        <v>33</v>
      </c>
      <c r="C33" s="147" t="s">
        <v>129</v>
      </c>
      <c r="D33" s="138">
        <f>121.26+(0.8*9.54)</f>
        <v>128.892</v>
      </c>
      <c r="E33" s="503"/>
      <c r="F33" s="138">
        <f>D33*E33</f>
        <v>0</v>
      </c>
    </row>
    <row r="34" spans="1:6" s="139" customFormat="1" ht="45">
      <c r="A34" s="128" t="s">
        <v>34</v>
      </c>
      <c r="B34" s="128" t="s">
        <v>164</v>
      </c>
      <c r="C34" s="147"/>
      <c r="D34" s="138"/>
      <c r="E34" s="503"/>
      <c r="F34" s="138"/>
    </row>
    <row r="35" spans="1:6" s="139" customFormat="1" ht="30">
      <c r="A35" s="128"/>
      <c r="B35" s="128" t="s">
        <v>135</v>
      </c>
      <c r="C35" s="147" t="s">
        <v>132</v>
      </c>
      <c r="D35" s="138">
        <v>119.82</v>
      </c>
      <c r="E35" s="503"/>
      <c r="F35" s="138">
        <f>D35*E35</f>
        <v>0</v>
      </c>
    </row>
    <row r="36" spans="1:6" s="165" customFormat="1" ht="31.7" customHeight="1">
      <c r="A36" s="199" t="s">
        <v>35</v>
      </c>
      <c r="B36" s="199" t="s">
        <v>136</v>
      </c>
      <c r="C36" s="205"/>
      <c r="D36" s="210"/>
      <c r="E36" s="512"/>
      <c r="F36" s="210"/>
    </row>
    <row r="37" spans="1:6" s="139" customFormat="1" ht="192.75" customHeight="1">
      <c r="A37" s="201"/>
      <c r="B37" s="203" t="s">
        <v>165</v>
      </c>
      <c r="C37" s="208"/>
      <c r="D37" s="208"/>
      <c r="E37" s="513"/>
      <c r="F37" s="207"/>
    </row>
    <row r="38" spans="1:6" s="139" customFormat="1" ht="183.75" customHeight="1">
      <c r="A38" s="202"/>
      <c r="B38" s="204" t="s">
        <v>166</v>
      </c>
      <c r="C38" s="209" t="s">
        <v>132</v>
      </c>
      <c r="D38" s="213">
        <v>202.22</v>
      </c>
      <c r="E38" s="514"/>
      <c r="F38" s="212">
        <f>D38*E38</f>
        <v>0</v>
      </c>
    </row>
    <row r="39" spans="1:6" s="126" customFormat="1" ht="21" customHeight="1">
      <c r="A39" s="200" t="s">
        <v>37</v>
      </c>
      <c r="B39" s="200" t="s">
        <v>38</v>
      </c>
      <c r="C39" s="206"/>
      <c r="D39" s="211"/>
      <c r="E39" s="515"/>
      <c r="F39" s="211"/>
    </row>
    <row r="40" spans="1:6" s="126" customFormat="1" ht="82.5" customHeight="1">
      <c r="A40" s="128"/>
      <c r="B40" s="137" t="s">
        <v>39</v>
      </c>
      <c r="C40" s="147" t="s">
        <v>132</v>
      </c>
      <c r="D40" s="138">
        <v>245.68</v>
      </c>
      <c r="E40" s="503"/>
      <c r="F40" s="138">
        <f>D40*E40</f>
        <v>0</v>
      </c>
    </row>
    <row r="41" spans="1:6" s="126" customFormat="1" ht="15.75" customHeight="1">
      <c r="A41" s="152"/>
      <c r="B41" s="152"/>
      <c r="C41" s="133"/>
      <c r="D41" s="134"/>
      <c r="E41" s="508"/>
      <c r="F41" s="134"/>
    </row>
    <row r="42" spans="1:6" s="126" customFormat="1" ht="15.75" customHeight="1">
      <c r="A42" s="461" t="s">
        <v>111</v>
      </c>
      <c r="B42" s="453"/>
      <c r="C42" s="453"/>
      <c r="D42" s="453"/>
      <c r="E42" s="507"/>
      <c r="F42" s="198">
        <f>SUM(F20:F40)</f>
        <v>0</v>
      </c>
    </row>
    <row r="43" spans="1:6" s="126" customFormat="1" ht="15.75" customHeight="1">
      <c r="A43" s="152"/>
      <c r="B43" s="152"/>
      <c r="C43" s="133"/>
      <c r="D43" s="134"/>
      <c r="E43" s="508"/>
      <c r="F43" s="134"/>
    </row>
    <row r="44" spans="1:6" s="126" customFormat="1" ht="15.95" customHeight="1">
      <c r="A44" s="130" t="s">
        <v>40</v>
      </c>
      <c r="B44" s="130" t="s">
        <v>112</v>
      </c>
      <c r="C44" s="133"/>
      <c r="D44" s="134"/>
      <c r="E44" s="508"/>
      <c r="F44" s="134"/>
    </row>
    <row r="45" spans="1:6" s="126" customFormat="1" ht="15.75" customHeight="1">
      <c r="A45" s="130"/>
      <c r="B45" s="130"/>
      <c r="C45" s="133"/>
      <c r="D45" s="134"/>
      <c r="E45" s="508"/>
      <c r="F45" s="134"/>
    </row>
    <row r="46" spans="1:6" s="126" customFormat="1" ht="15.95" customHeight="1">
      <c r="A46" s="128" t="s">
        <v>7</v>
      </c>
      <c r="B46" s="128" t="s">
        <v>41</v>
      </c>
      <c r="C46" s="135"/>
      <c r="D46" s="136"/>
      <c r="E46" s="509"/>
      <c r="F46" s="136"/>
    </row>
    <row r="47" spans="1:6" s="126" customFormat="1" ht="150">
      <c r="A47" s="128"/>
      <c r="B47" s="137" t="s">
        <v>42</v>
      </c>
      <c r="C47" s="147" t="s">
        <v>129</v>
      </c>
      <c r="D47" s="166">
        <v>808.68</v>
      </c>
      <c r="E47" s="503"/>
      <c r="F47" s="138">
        <f>D47*E47</f>
        <v>0</v>
      </c>
    </row>
    <row r="48" spans="1:6" s="126" customFormat="1" ht="15.75" customHeight="1">
      <c r="A48" s="152"/>
      <c r="B48" s="152"/>
      <c r="C48" s="167"/>
      <c r="D48" s="134"/>
      <c r="E48" s="508"/>
      <c r="F48" s="134"/>
    </row>
    <row r="49" spans="1:6" s="126" customFormat="1" ht="15.75" customHeight="1">
      <c r="A49" s="461" t="s">
        <v>113</v>
      </c>
      <c r="B49" s="453"/>
      <c r="C49" s="453"/>
      <c r="D49" s="453"/>
      <c r="E49" s="507"/>
      <c r="F49" s="198">
        <f>SUM(F46:F48)</f>
        <v>0</v>
      </c>
    </row>
    <row r="50" spans="1:6" s="126" customFormat="1" ht="15.75" customHeight="1">
      <c r="A50" s="168"/>
      <c r="B50" s="168"/>
      <c r="C50" s="133"/>
      <c r="D50" s="134"/>
      <c r="E50" s="508"/>
      <c r="F50" s="153"/>
    </row>
    <row r="51" spans="1:6" s="126" customFormat="1" ht="15.95" customHeight="1">
      <c r="A51" s="130" t="s">
        <v>45</v>
      </c>
      <c r="B51" s="130" t="s">
        <v>46</v>
      </c>
      <c r="C51" s="133"/>
      <c r="D51" s="134"/>
      <c r="E51" s="508"/>
      <c r="F51" s="134"/>
    </row>
    <row r="52" spans="1:6" s="126" customFormat="1" ht="15.75" customHeight="1">
      <c r="A52" s="130"/>
      <c r="B52" s="130"/>
      <c r="C52" s="133"/>
      <c r="D52" s="134"/>
      <c r="E52" s="508"/>
      <c r="F52" s="134"/>
    </row>
    <row r="53" spans="1:6" s="126" customFormat="1" ht="33" customHeight="1">
      <c r="A53" s="128" t="s">
        <v>7</v>
      </c>
      <c r="B53" s="137" t="s">
        <v>137</v>
      </c>
      <c r="C53" s="135"/>
      <c r="D53" s="136"/>
      <c r="E53" s="509"/>
      <c r="F53" s="136"/>
    </row>
    <row r="54" spans="1:6" s="126" customFormat="1" ht="210">
      <c r="A54" s="128"/>
      <c r="B54" s="137" t="s">
        <v>167</v>
      </c>
      <c r="C54" s="18" t="s">
        <v>102</v>
      </c>
      <c r="D54" s="138">
        <v>16</v>
      </c>
      <c r="E54" s="503"/>
      <c r="F54" s="138">
        <f>D54*E54</f>
        <v>0</v>
      </c>
    </row>
    <row r="55" spans="1:6" s="126" customFormat="1" ht="35.25" customHeight="1">
      <c r="A55" s="128" t="s">
        <v>13</v>
      </c>
      <c r="B55" s="155" t="s">
        <v>48</v>
      </c>
      <c r="C55" s="135"/>
      <c r="D55" s="138"/>
      <c r="E55" s="503"/>
      <c r="F55" s="138"/>
    </row>
    <row r="56" spans="1:6" s="126" customFormat="1" ht="192.75" customHeight="1">
      <c r="A56" s="128"/>
      <c r="B56" s="137" t="s">
        <v>49</v>
      </c>
      <c r="C56" s="147"/>
      <c r="D56" s="138"/>
      <c r="E56" s="503"/>
      <c r="F56" s="138"/>
    </row>
    <row r="57" spans="1:6" s="126" customFormat="1" ht="15.75" customHeight="1">
      <c r="A57" s="128"/>
      <c r="B57" s="128"/>
      <c r="C57" s="169" t="s">
        <v>103</v>
      </c>
      <c r="D57" s="214">
        <v>3</v>
      </c>
      <c r="E57" s="503"/>
      <c r="F57" s="170">
        <f>D57*E57</f>
        <v>0</v>
      </c>
    </row>
    <row r="58" spans="1:6" s="126" customFormat="1" ht="15.75" customHeight="1">
      <c r="A58" s="128"/>
      <c r="B58" s="128"/>
      <c r="C58" s="169" t="s">
        <v>132</v>
      </c>
      <c r="D58" s="170">
        <v>1.32</v>
      </c>
      <c r="E58" s="503"/>
      <c r="F58" s="170">
        <f>D58*E58</f>
        <v>0</v>
      </c>
    </row>
    <row r="59" spans="1:6" s="126" customFormat="1" ht="28.5" customHeight="1">
      <c r="A59" s="128" t="s">
        <v>16</v>
      </c>
      <c r="B59" s="155" t="s">
        <v>50</v>
      </c>
      <c r="C59" s="135"/>
      <c r="D59" s="138"/>
      <c r="E59" s="503"/>
      <c r="F59" s="138"/>
    </row>
    <row r="60" spans="1:6" s="126" customFormat="1" ht="191.25" customHeight="1">
      <c r="A60" s="128"/>
      <c r="B60" s="137" t="s">
        <v>51</v>
      </c>
      <c r="C60" s="169" t="s">
        <v>103</v>
      </c>
      <c r="D60" s="222">
        <v>3</v>
      </c>
      <c r="E60" s="503"/>
      <c r="F60" s="138">
        <f>D60*E60</f>
        <v>0</v>
      </c>
    </row>
    <row r="61" spans="1:6" s="126" customFormat="1" ht="31.5" customHeight="1">
      <c r="A61" s="128" t="s">
        <v>34</v>
      </c>
      <c r="B61" s="128" t="s">
        <v>138</v>
      </c>
      <c r="C61" s="135"/>
      <c r="D61" s="222"/>
      <c r="E61" s="503"/>
      <c r="F61" s="138"/>
    </row>
    <row r="62" spans="1:6" s="126" customFormat="1" ht="114" customHeight="1">
      <c r="A62" s="128"/>
      <c r="B62" s="137" t="s">
        <v>139</v>
      </c>
      <c r="C62" s="169" t="s">
        <v>103</v>
      </c>
      <c r="D62" s="222">
        <v>9</v>
      </c>
      <c r="E62" s="503"/>
      <c r="F62" s="138">
        <f>D62*E62</f>
        <v>0</v>
      </c>
    </row>
    <row r="63" spans="1:6" s="126" customFormat="1" ht="28.5" customHeight="1">
      <c r="A63" s="128" t="s">
        <v>35</v>
      </c>
      <c r="B63" s="155" t="s">
        <v>168</v>
      </c>
      <c r="C63" s="135"/>
      <c r="D63" s="138"/>
      <c r="E63" s="503"/>
      <c r="F63" s="151"/>
    </row>
    <row r="64" spans="1:6" s="126" customFormat="1" ht="207" customHeight="1">
      <c r="A64" s="128"/>
      <c r="B64" s="137" t="s">
        <v>169</v>
      </c>
      <c r="C64" s="169" t="s">
        <v>103</v>
      </c>
      <c r="D64" s="222">
        <v>3</v>
      </c>
      <c r="E64" s="503"/>
      <c r="F64" s="170">
        <f>D64*E64</f>
        <v>0</v>
      </c>
    </row>
    <row r="65" spans="1:6" s="126" customFormat="1" ht="15.75" customHeight="1">
      <c r="A65" s="152"/>
      <c r="B65" s="152"/>
      <c r="C65" s="133"/>
      <c r="D65" s="171"/>
      <c r="E65" s="508"/>
      <c r="F65" s="134"/>
    </row>
    <row r="66" spans="1:6" s="126" customFormat="1" ht="15.75" customHeight="1">
      <c r="A66" s="461" t="s">
        <v>118</v>
      </c>
      <c r="B66" s="453"/>
      <c r="C66" s="453"/>
      <c r="D66" s="453"/>
      <c r="E66" s="507"/>
      <c r="F66" s="198">
        <f>SUM(F53:F64)</f>
        <v>0</v>
      </c>
    </row>
    <row r="67" spans="1:6" s="126" customFormat="1" ht="15.75" customHeight="1">
      <c r="A67" s="152"/>
      <c r="B67" s="152"/>
      <c r="C67" s="133"/>
      <c r="D67" s="134"/>
      <c r="E67" s="508"/>
      <c r="F67" s="153"/>
    </row>
    <row r="68" spans="1:6" s="126" customFormat="1" ht="15.95" customHeight="1">
      <c r="A68" s="130" t="s">
        <v>61</v>
      </c>
      <c r="B68" s="130" t="s">
        <v>62</v>
      </c>
      <c r="C68" s="133"/>
      <c r="D68" s="134"/>
      <c r="E68" s="508"/>
      <c r="F68" s="134"/>
    </row>
    <row r="69" spans="1:6" s="126" customFormat="1" ht="15.75" customHeight="1">
      <c r="A69" s="130"/>
      <c r="B69" s="130"/>
      <c r="C69" s="133"/>
      <c r="D69" s="134"/>
      <c r="E69" s="508"/>
      <c r="F69" s="134"/>
    </row>
    <row r="70" spans="1:6" s="126" customFormat="1" ht="15.95" customHeight="1">
      <c r="A70" s="128" t="s">
        <v>7</v>
      </c>
      <c r="B70" s="128" t="s">
        <v>140</v>
      </c>
      <c r="C70" s="135"/>
      <c r="D70" s="136"/>
      <c r="E70" s="509"/>
      <c r="F70" s="136"/>
    </row>
    <row r="71" spans="1:6" s="126" customFormat="1" ht="45">
      <c r="A71" s="128"/>
      <c r="B71" s="137" t="s">
        <v>141</v>
      </c>
      <c r="C71" s="133"/>
      <c r="D71" s="134"/>
      <c r="E71" s="508"/>
      <c r="F71" s="134"/>
    </row>
    <row r="72" spans="1:6" s="126" customFormat="1" ht="30">
      <c r="A72" s="128"/>
      <c r="B72" s="128" t="s">
        <v>142</v>
      </c>
      <c r="C72" s="18" t="s">
        <v>102</v>
      </c>
      <c r="D72" s="138">
        <v>151.57</v>
      </c>
      <c r="E72" s="503"/>
      <c r="F72" s="138">
        <f>D72*E72</f>
        <v>0</v>
      </c>
    </row>
    <row r="73" spans="1:6" s="126" customFormat="1" ht="15">
      <c r="A73" s="128" t="s">
        <v>13</v>
      </c>
      <c r="B73" s="128" t="s">
        <v>143</v>
      </c>
      <c r="C73" s="135"/>
      <c r="D73" s="138"/>
      <c r="E73" s="503"/>
      <c r="F73" s="138"/>
    </row>
    <row r="74" spans="1:6" s="126" customFormat="1" ht="30">
      <c r="A74" s="128"/>
      <c r="B74" s="137" t="s">
        <v>144</v>
      </c>
      <c r="C74" s="154"/>
      <c r="D74" s="154"/>
      <c r="E74" s="516"/>
      <c r="F74" s="154"/>
    </row>
    <row r="75" spans="1:6" s="126" customFormat="1" ht="15">
      <c r="A75" s="128"/>
      <c r="B75" s="128"/>
      <c r="C75" s="18" t="s">
        <v>102</v>
      </c>
      <c r="D75" s="138">
        <v>9.5399999999999991</v>
      </c>
      <c r="E75" s="503"/>
      <c r="F75" s="138">
        <f>D75*E75</f>
        <v>0</v>
      </c>
    </row>
    <row r="76" spans="1:6" s="126" customFormat="1" ht="15.95" customHeight="1">
      <c r="A76" s="128"/>
      <c r="B76" s="128" t="s">
        <v>145</v>
      </c>
      <c r="C76" s="135" t="s">
        <v>103</v>
      </c>
      <c r="D76" s="222">
        <v>6</v>
      </c>
      <c r="E76" s="503"/>
      <c r="F76" s="138">
        <f>D76*E76</f>
        <v>0</v>
      </c>
    </row>
    <row r="77" spans="1:6" s="126" customFormat="1" ht="15.95" customHeight="1">
      <c r="A77" s="128" t="s">
        <v>16</v>
      </c>
      <c r="B77" s="128" t="s">
        <v>78</v>
      </c>
      <c r="C77" s="135"/>
      <c r="D77" s="136"/>
      <c r="E77" s="509"/>
      <c r="F77" s="138"/>
    </row>
    <row r="78" spans="1:6" s="126" customFormat="1" ht="117.75" customHeight="1">
      <c r="A78" s="128"/>
      <c r="B78" s="137" t="s">
        <v>79</v>
      </c>
      <c r="C78" s="135" t="s">
        <v>103</v>
      </c>
      <c r="D78" s="222">
        <v>3</v>
      </c>
      <c r="E78" s="517"/>
      <c r="F78" s="138">
        <f>D78*E78</f>
        <v>0</v>
      </c>
    </row>
    <row r="79" spans="1:6" s="126" customFormat="1" ht="15.95" customHeight="1">
      <c r="A79" s="128" t="s">
        <v>34</v>
      </c>
      <c r="B79" s="128" t="s">
        <v>146</v>
      </c>
      <c r="C79" s="135"/>
      <c r="D79" s="172"/>
      <c r="E79" s="509"/>
      <c r="F79" s="136"/>
    </row>
    <row r="80" spans="1:6" s="126" customFormat="1" ht="98.25" customHeight="1">
      <c r="A80" s="128"/>
      <c r="B80" s="137" t="s">
        <v>81</v>
      </c>
      <c r="C80" s="135" t="s">
        <v>103</v>
      </c>
      <c r="D80" s="222">
        <v>54</v>
      </c>
      <c r="E80" s="503"/>
      <c r="F80" s="138">
        <f>D80*E80</f>
        <v>0</v>
      </c>
    </row>
    <row r="81" spans="1:257" s="126" customFormat="1" ht="15">
      <c r="A81" s="128" t="s">
        <v>35</v>
      </c>
      <c r="B81" s="128" t="s">
        <v>147</v>
      </c>
      <c r="C81" s="135"/>
      <c r="D81" s="173"/>
      <c r="E81" s="503"/>
      <c r="F81" s="138"/>
    </row>
    <row r="82" spans="1:257" ht="292.5" customHeight="1">
      <c r="A82" s="128"/>
      <c r="B82" s="137" t="s">
        <v>148</v>
      </c>
      <c r="C82" s="135" t="s">
        <v>103</v>
      </c>
      <c r="D82" s="222">
        <v>3</v>
      </c>
      <c r="E82" s="503"/>
      <c r="F82" s="138">
        <f>D82*E82</f>
        <v>0</v>
      </c>
    </row>
    <row r="83" spans="1:257" ht="15.75" customHeight="1">
      <c r="A83" s="128" t="s">
        <v>37</v>
      </c>
      <c r="B83" s="174" t="s">
        <v>149</v>
      </c>
      <c r="C83" s="135"/>
      <c r="D83" s="173"/>
      <c r="E83" s="503"/>
      <c r="F83" s="138"/>
    </row>
    <row r="84" spans="1:257" ht="95.25" customHeight="1">
      <c r="A84" s="128"/>
      <c r="B84" s="137" t="s">
        <v>150</v>
      </c>
      <c r="C84" s="135"/>
      <c r="D84" s="173"/>
      <c r="E84" s="503"/>
      <c r="F84" s="138"/>
    </row>
    <row r="85" spans="1:257" ht="15">
      <c r="A85" s="128"/>
      <c r="B85" s="175" t="s">
        <v>151</v>
      </c>
      <c r="C85" s="135" t="s">
        <v>103</v>
      </c>
      <c r="D85" s="222">
        <v>13</v>
      </c>
      <c r="E85" s="518"/>
      <c r="F85" s="176">
        <f t="shared" ref="F85:F90" si="0">D85*E85</f>
        <v>0</v>
      </c>
    </row>
    <row r="86" spans="1:257" ht="15">
      <c r="A86" s="128"/>
      <c r="B86" s="175" t="s">
        <v>152</v>
      </c>
      <c r="C86" s="135" t="s">
        <v>103</v>
      </c>
      <c r="D86" s="222">
        <v>9</v>
      </c>
      <c r="E86" s="518"/>
      <c r="F86" s="176">
        <f t="shared" si="0"/>
        <v>0</v>
      </c>
    </row>
    <row r="87" spans="1:257" ht="15">
      <c r="A87" s="128"/>
      <c r="B87" s="155" t="s">
        <v>153</v>
      </c>
      <c r="C87" s="135" t="s">
        <v>103</v>
      </c>
      <c r="D87" s="222">
        <v>3</v>
      </c>
      <c r="E87" s="518"/>
      <c r="F87" s="176">
        <f t="shared" si="0"/>
        <v>0</v>
      </c>
    </row>
    <row r="88" spans="1:257" ht="15">
      <c r="A88" s="128"/>
      <c r="B88" s="155" t="s">
        <v>154</v>
      </c>
      <c r="C88" s="135" t="s">
        <v>103</v>
      </c>
      <c r="D88" s="222">
        <v>9</v>
      </c>
      <c r="E88" s="518"/>
      <c r="F88" s="176">
        <f t="shared" si="0"/>
        <v>0</v>
      </c>
    </row>
    <row r="89" spans="1:257" ht="15">
      <c r="A89" s="128"/>
      <c r="B89" s="177" t="s">
        <v>155</v>
      </c>
      <c r="C89" s="135" t="s">
        <v>103</v>
      </c>
      <c r="D89" s="222">
        <v>3</v>
      </c>
      <c r="E89" s="518"/>
      <c r="F89" s="176">
        <f t="shared" si="0"/>
        <v>0</v>
      </c>
    </row>
    <row r="90" spans="1:257" ht="15">
      <c r="A90" s="128"/>
      <c r="B90" s="155" t="s">
        <v>156</v>
      </c>
      <c r="C90" s="135" t="s">
        <v>103</v>
      </c>
      <c r="D90" s="222">
        <v>1</v>
      </c>
      <c r="E90" s="518"/>
      <c r="F90" s="176">
        <f t="shared" si="0"/>
        <v>0</v>
      </c>
    </row>
    <row r="91" spans="1:257" ht="15.75" customHeight="1">
      <c r="A91" s="152"/>
      <c r="B91" s="152"/>
      <c r="C91" s="133"/>
      <c r="D91" s="178"/>
      <c r="E91" s="508"/>
      <c r="F91" s="134"/>
    </row>
    <row r="92" spans="1:257" ht="15.75" customHeight="1">
      <c r="A92" s="461" t="s">
        <v>120</v>
      </c>
      <c r="B92" s="453"/>
      <c r="C92" s="453"/>
      <c r="D92" s="453"/>
      <c r="E92" s="507"/>
      <c r="F92" s="198">
        <f>SUM(F71:F90)</f>
        <v>0</v>
      </c>
    </row>
    <row r="93" spans="1:257" ht="15.75" customHeight="1">
      <c r="A93" s="168"/>
      <c r="B93" s="168"/>
      <c r="C93" s="133"/>
      <c r="D93" s="134"/>
      <c r="E93" s="508"/>
      <c r="F93" s="153"/>
    </row>
    <row r="94" spans="1:257" ht="15.95" customHeight="1">
      <c r="A94" s="130" t="s">
        <v>82</v>
      </c>
      <c r="B94" s="130" t="s">
        <v>157</v>
      </c>
      <c r="C94" s="133"/>
      <c r="D94" s="134"/>
      <c r="E94" s="508"/>
      <c r="F94" s="134"/>
    </row>
    <row r="95" spans="1:257" ht="15.95" customHeight="1">
      <c r="A95" s="130"/>
      <c r="B95" s="130"/>
      <c r="C95" s="133"/>
      <c r="D95" s="134"/>
      <c r="E95" s="508"/>
      <c r="F95" s="134"/>
    </row>
    <row r="96" spans="1:257" s="180" customFormat="1" ht="15.95" customHeight="1">
      <c r="A96" s="128" t="s">
        <v>7</v>
      </c>
      <c r="B96" s="128" t="s">
        <v>158</v>
      </c>
      <c r="C96" s="135"/>
      <c r="D96" s="136"/>
      <c r="E96" s="509"/>
      <c r="F96" s="136"/>
      <c r="G96" s="179"/>
      <c r="H96" s="179"/>
      <c r="I96" s="179"/>
      <c r="J96" s="179"/>
      <c r="K96" s="179"/>
      <c r="L96" s="179"/>
      <c r="M96" s="179"/>
      <c r="N96" s="179"/>
      <c r="O96" s="179"/>
      <c r="P96" s="179"/>
      <c r="Q96" s="179"/>
      <c r="R96" s="179"/>
      <c r="S96" s="179"/>
      <c r="T96" s="179"/>
      <c r="U96" s="179"/>
      <c r="V96" s="179"/>
      <c r="W96" s="179"/>
      <c r="X96" s="179"/>
      <c r="Y96" s="179"/>
      <c r="Z96" s="179"/>
      <c r="AA96" s="179"/>
      <c r="AB96" s="179"/>
      <c r="AC96" s="179"/>
      <c r="AD96" s="179"/>
      <c r="AE96" s="179"/>
      <c r="AF96" s="179"/>
      <c r="AG96" s="179"/>
      <c r="AH96" s="179"/>
      <c r="AI96" s="179"/>
      <c r="AJ96" s="179"/>
      <c r="AK96" s="179"/>
      <c r="AL96" s="179"/>
      <c r="AM96" s="179"/>
      <c r="AN96" s="179"/>
      <c r="AO96" s="179"/>
      <c r="AP96" s="179"/>
      <c r="AQ96" s="179"/>
      <c r="AR96" s="179"/>
      <c r="AS96" s="179"/>
      <c r="AT96" s="179"/>
      <c r="AU96" s="179"/>
      <c r="AV96" s="179"/>
      <c r="AW96" s="179"/>
      <c r="AX96" s="179"/>
      <c r="AY96" s="179"/>
      <c r="AZ96" s="179"/>
      <c r="BA96" s="179"/>
      <c r="BB96" s="179"/>
      <c r="BC96" s="179"/>
      <c r="BD96" s="179"/>
      <c r="BE96" s="179"/>
      <c r="BF96" s="179"/>
      <c r="BG96" s="179"/>
      <c r="BH96" s="179"/>
      <c r="BI96" s="179"/>
      <c r="BJ96" s="179"/>
      <c r="BK96" s="179"/>
      <c r="BL96" s="179"/>
      <c r="BM96" s="179"/>
      <c r="BN96" s="179"/>
      <c r="BO96" s="179"/>
      <c r="BP96" s="179"/>
      <c r="BQ96" s="179"/>
      <c r="BR96" s="179"/>
      <c r="BS96" s="179"/>
      <c r="BT96" s="179"/>
      <c r="BU96" s="179"/>
      <c r="BV96" s="179"/>
      <c r="BW96" s="179"/>
      <c r="BX96" s="179"/>
      <c r="BY96" s="179"/>
      <c r="BZ96" s="179"/>
      <c r="CA96" s="179"/>
      <c r="CB96" s="179"/>
      <c r="CC96" s="179"/>
      <c r="CD96" s="179"/>
      <c r="CE96" s="179"/>
      <c r="CF96" s="179"/>
      <c r="CG96" s="179"/>
      <c r="CH96" s="179"/>
      <c r="CI96" s="179"/>
      <c r="CJ96" s="179"/>
      <c r="CK96" s="179"/>
      <c r="CL96" s="179"/>
      <c r="CM96" s="179"/>
      <c r="CN96" s="179"/>
      <c r="CO96" s="179"/>
      <c r="CP96" s="179"/>
      <c r="CQ96" s="179"/>
      <c r="CR96" s="179"/>
      <c r="CS96" s="179"/>
      <c r="CT96" s="179"/>
      <c r="CU96" s="179"/>
      <c r="CV96" s="179"/>
      <c r="CW96" s="179"/>
      <c r="CX96" s="179"/>
      <c r="CY96" s="179"/>
      <c r="CZ96" s="179"/>
      <c r="DA96" s="179"/>
      <c r="DB96" s="179"/>
      <c r="DC96" s="179"/>
      <c r="DD96" s="179"/>
      <c r="DE96" s="179"/>
      <c r="DF96" s="179"/>
      <c r="DG96" s="179"/>
      <c r="DH96" s="179"/>
      <c r="DI96" s="179"/>
      <c r="DJ96" s="179"/>
      <c r="DK96" s="179"/>
      <c r="DL96" s="179"/>
      <c r="DM96" s="179"/>
      <c r="DN96" s="179"/>
      <c r="DO96" s="179"/>
      <c r="DP96" s="179"/>
      <c r="DQ96" s="179"/>
      <c r="DR96" s="179"/>
      <c r="DS96" s="179"/>
      <c r="DT96" s="179"/>
      <c r="DU96" s="179"/>
      <c r="DV96" s="179"/>
      <c r="DW96" s="179"/>
      <c r="DX96" s="179"/>
      <c r="DY96" s="179"/>
      <c r="DZ96" s="179"/>
      <c r="EA96" s="179"/>
      <c r="EB96" s="179"/>
      <c r="EC96" s="179"/>
      <c r="ED96" s="179"/>
      <c r="EE96" s="179"/>
      <c r="EF96" s="179"/>
      <c r="EG96" s="179"/>
      <c r="EH96" s="179"/>
      <c r="EI96" s="179"/>
      <c r="EJ96" s="179"/>
      <c r="EK96" s="179"/>
      <c r="EL96" s="179"/>
      <c r="EM96" s="179"/>
      <c r="EN96" s="179"/>
      <c r="EO96" s="179"/>
      <c r="EP96" s="179"/>
      <c r="EQ96" s="179"/>
      <c r="ER96" s="179"/>
      <c r="ES96" s="179"/>
      <c r="ET96" s="179"/>
      <c r="EU96" s="179"/>
      <c r="EV96" s="179"/>
      <c r="EW96" s="179"/>
      <c r="EX96" s="179"/>
      <c r="EY96" s="179"/>
      <c r="EZ96" s="179"/>
      <c r="FA96" s="179"/>
      <c r="FB96" s="179"/>
      <c r="FC96" s="179"/>
      <c r="FD96" s="179"/>
      <c r="FE96" s="179"/>
      <c r="FF96" s="179"/>
      <c r="FG96" s="179"/>
      <c r="FH96" s="179"/>
      <c r="FI96" s="179"/>
      <c r="FJ96" s="179"/>
      <c r="FK96" s="179"/>
      <c r="FL96" s="179"/>
      <c r="FM96" s="179"/>
      <c r="FN96" s="179"/>
      <c r="FO96" s="179"/>
      <c r="FP96" s="179"/>
      <c r="FQ96" s="179"/>
      <c r="FR96" s="179"/>
      <c r="FS96" s="179"/>
      <c r="FT96" s="179"/>
      <c r="FU96" s="179"/>
      <c r="FV96" s="179"/>
      <c r="FW96" s="179"/>
      <c r="FX96" s="179"/>
      <c r="FY96" s="179"/>
      <c r="FZ96" s="179"/>
      <c r="GA96" s="179"/>
      <c r="GB96" s="179"/>
      <c r="GC96" s="179"/>
      <c r="GD96" s="179"/>
      <c r="GE96" s="179"/>
      <c r="GF96" s="179"/>
      <c r="GG96" s="179"/>
      <c r="GH96" s="179"/>
      <c r="GI96" s="179"/>
      <c r="GJ96" s="179"/>
      <c r="GK96" s="179"/>
      <c r="GL96" s="179"/>
      <c r="GM96" s="179"/>
      <c r="GN96" s="179"/>
      <c r="GO96" s="179"/>
      <c r="GP96" s="179"/>
      <c r="GQ96" s="179"/>
      <c r="GR96" s="179"/>
      <c r="GS96" s="179"/>
      <c r="GT96" s="179"/>
      <c r="GU96" s="179"/>
      <c r="GV96" s="179"/>
      <c r="GW96" s="179"/>
      <c r="GX96" s="179"/>
      <c r="GY96" s="179"/>
      <c r="GZ96" s="179"/>
      <c r="HA96" s="179"/>
      <c r="HB96" s="179"/>
      <c r="HC96" s="179"/>
      <c r="HD96" s="179"/>
      <c r="HE96" s="179"/>
      <c r="HF96" s="179"/>
      <c r="HG96" s="179"/>
      <c r="HH96" s="179"/>
      <c r="HI96" s="179"/>
      <c r="HJ96" s="179"/>
      <c r="HK96" s="179"/>
      <c r="HL96" s="179"/>
      <c r="HM96" s="179"/>
      <c r="HN96" s="179"/>
      <c r="HO96" s="179"/>
      <c r="HP96" s="179"/>
      <c r="HQ96" s="179"/>
      <c r="HR96" s="179"/>
      <c r="HS96" s="179"/>
      <c r="HT96" s="179"/>
      <c r="HU96" s="179"/>
      <c r="HV96" s="179"/>
      <c r="HW96" s="179"/>
      <c r="HX96" s="179"/>
      <c r="HY96" s="179"/>
      <c r="HZ96" s="179"/>
      <c r="IA96" s="179"/>
      <c r="IB96" s="179"/>
      <c r="IC96" s="179"/>
      <c r="ID96" s="179"/>
      <c r="IE96" s="179"/>
      <c r="IF96" s="179"/>
      <c r="IG96" s="179"/>
      <c r="IH96" s="179"/>
      <c r="II96" s="179"/>
      <c r="IJ96" s="179"/>
      <c r="IK96" s="179"/>
      <c r="IL96" s="179"/>
      <c r="IM96" s="179"/>
      <c r="IN96" s="179"/>
      <c r="IO96" s="179"/>
      <c r="IP96" s="179"/>
      <c r="IQ96" s="179"/>
      <c r="IR96" s="179"/>
      <c r="IS96" s="179"/>
      <c r="IT96" s="179"/>
      <c r="IU96" s="179"/>
      <c r="IV96" s="179"/>
      <c r="IW96" s="179"/>
    </row>
    <row r="97" spans="1:257" s="180" customFormat="1" ht="188.25" customHeight="1">
      <c r="A97" s="128"/>
      <c r="B97" s="137" t="s">
        <v>159</v>
      </c>
      <c r="C97" s="181" t="s">
        <v>129</v>
      </c>
      <c r="D97" s="223">
        <v>572.94000000000005</v>
      </c>
      <c r="E97" s="519"/>
      <c r="F97" s="182">
        <f>D97*E97</f>
        <v>0</v>
      </c>
      <c r="G97" s="179"/>
      <c r="H97" s="179"/>
      <c r="I97" s="179"/>
      <c r="J97" s="179"/>
      <c r="K97" s="179"/>
      <c r="L97" s="179"/>
      <c r="M97" s="179"/>
      <c r="N97" s="179"/>
      <c r="O97" s="179"/>
      <c r="P97" s="179"/>
      <c r="Q97" s="179"/>
      <c r="R97" s="179"/>
      <c r="S97" s="179"/>
      <c r="T97" s="179"/>
      <c r="U97" s="179"/>
      <c r="V97" s="179"/>
      <c r="W97" s="179"/>
      <c r="X97" s="179"/>
      <c r="Y97" s="179"/>
      <c r="Z97" s="179"/>
      <c r="AA97" s="179"/>
      <c r="AB97" s="179"/>
      <c r="AC97" s="179"/>
      <c r="AD97" s="179"/>
      <c r="AE97" s="179"/>
      <c r="AF97" s="179"/>
      <c r="AG97" s="179"/>
      <c r="AH97" s="179"/>
      <c r="AI97" s="179"/>
      <c r="AJ97" s="179"/>
      <c r="AK97" s="179"/>
      <c r="AL97" s="179"/>
      <c r="AM97" s="179"/>
      <c r="AN97" s="179"/>
      <c r="AO97" s="179"/>
      <c r="AP97" s="179"/>
      <c r="AQ97" s="179"/>
      <c r="AR97" s="179"/>
      <c r="AS97" s="179"/>
      <c r="AT97" s="179"/>
      <c r="AU97" s="179"/>
      <c r="AV97" s="179"/>
      <c r="AW97" s="179"/>
      <c r="AX97" s="179"/>
      <c r="AY97" s="179"/>
      <c r="AZ97" s="179"/>
      <c r="BA97" s="179"/>
      <c r="BB97" s="179"/>
      <c r="BC97" s="179"/>
      <c r="BD97" s="179"/>
      <c r="BE97" s="179"/>
      <c r="BF97" s="179"/>
      <c r="BG97" s="179"/>
      <c r="BH97" s="179"/>
      <c r="BI97" s="179"/>
      <c r="BJ97" s="179"/>
      <c r="BK97" s="179"/>
      <c r="BL97" s="179"/>
      <c r="BM97" s="179"/>
      <c r="BN97" s="179"/>
      <c r="BO97" s="179"/>
      <c r="BP97" s="179"/>
      <c r="BQ97" s="179"/>
      <c r="BR97" s="179"/>
      <c r="BS97" s="179"/>
      <c r="BT97" s="179"/>
      <c r="BU97" s="179"/>
      <c r="BV97" s="179"/>
      <c r="BW97" s="179"/>
      <c r="BX97" s="179"/>
      <c r="BY97" s="179"/>
      <c r="BZ97" s="179"/>
      <c r="CA97" s="179"/>
      <c r="CB97" s="179"/>
      <c r="CC97" s="179"/>
      <c r="CD97" s="179"/>
      <c r="CE97" s="179"/>
      <c r="CF97" s="179"/>
      <c r="CG97" s="179"/>
      <c r="CH97" s="179"/>
      <c r="CI97" s="179"/>
      <c r="CJ97" s="179"/>
      <c r="CK97" s="179"/>
      <c r="CL97" s="179"/>
      <c r="CM97" s="179"/>
      <c r="CN97" s="179"/>
      <c r="CO97" s="179"/>
      <c r="CP97" s="179"/>
      <c r="CQ97" s="179"/>
      <c r="CR97" s="179"/>
      <c r="CS97" s="179"/>
      <c r="CT97" s="179"/>
      <c r="CU97" s="179"/>
      <c r="CV97" s="179"/>
      <c r="CW97" s="179"/>
      <c r="CX97" s="179"/>
      <c r="CY97" s="179"/>
      <c r="CZ97" s="179"/>
      <c r="DA97" s="179"/>
      <c r="DB97" s="179"/>
      <c r="DC97" s="179"/>
      <c r="DD97" s="179"/>
      <c r="DE97" s="179"/>
      <c r="DF97" s="179"/>
      <c r="DG97" s="179"/>
      <c r="DH97" s="179"/>
      <c r="DI97" s="179"/>
      <c r="DJ97" s="179"/>
      <c r="DK97" s="179"/>
      <c r="DL97" s="179"/>
      <c r="DM97" s="179"/>
      <c r="DN97" s="179"/>
      <c r="DO97" s="179"/>
      <c r="DP97" s="179"/>
      <c r="DQ97" s="179"/>
      <c r="DR97" s="179"/>
      <c r="DS97" s="179"/>
      <c r="DT97" s="179"/>
      <c r="DU97" s="179"/>
      <c r="DV97" s="179"/>
      <c r="DW97" s="179"/>
      <c r="DX97" s="179"/>
      <c r="DY97" s="179"/>
      <c r="DZ97" s="179"/>
      <c r="EA97" s="179"/>
      <c r="EB97" s="179"/>
      <c r="EC97" s="179"/>
      <c r="ED97" s="179"/>
      <c r="EE97" s="179"/>
      <c r="EF97" s="179"/>
      <c r="EG97" s="179"/>
      <c r="EH97" s="179"/>
      <c r="EI97" s="179"/>
      <c r="EJ97" s="179"/>
      <c r="EK97" s="179"/>
      <c r="EL97" s="179"/>
      <c r="EM97" s="179"/>
      <c r="EN97" s="179"/>
      <c r="EO97" s="179"/>
      <c r="EP97" s="179"/>
      <c r="EQ97" s="179"/>
      <c r="ER97" s="179"/>
      <c r="ES97" s="179"/>
      <c r="ET97" s="179"/>
      <c r="EU97" s="179"/>
      <c r="EV97" s="179"/>
      <c r="EW97" s="179"/>
      <c r="EX97" s="179"/>
      <c r="EY97" s="179"/>
      <c r="EZ97" s="179"/>
      <c r="FA97" s="179"/>
      <c r="FB97" s="179"/>
      <c r="FC97" s="179"/>
      <c r="FD97" s="179"/>
      <c r="FE97" s="179"/>
      <c r="FF97" s="179"/>
      <c r="FG97" s="179"/>
      <c r="FH97" s="179"/>
      <c r="FI97" s="179"/>
      <c r="FJ97" s="179"/>
      <c r="FK97" s="179"/>
      <c r="FL97" s="179"/>
      <c r="FM97" s="179"/>
      <c r="FN97" s="179"/>
      <c r="FO97" s="179"/>
      <c r="FP97" s="179"/>
      <c r="FQ97" s="179"/>
      <c r="FR97" s="179"/>
      <c r="FS97" s="179"/>
      <c r="FT97" s="179"/>
      <c r="FU97" s="179"/>
      <c r="FV97" s="179"/>
      <c r="FW97" s="179"/>
      <c r="FX97" s="179"/>
      <c r="FY97" s="179"/>
      <c r="FZ97" s="179"/>
      <c r="GA97" s="179"/>
      <c r="GB97" s="179"/>
      <c r="GC97" s="179"/>
      <c r="GD97" s="179"/>
      <c r="GE97" s="179"/>
      <c r="GF97" s="179"/>
      <c r="GG97" s="179"/>
      <c r="GH97" s="179"/>
      <c r="GI97" s="179"/>
      <c r="GJ97" s="179"/>
      <c r="GK97" s="179"/>
      <c r="GL97" s="179"/>
      <c r="GM97" s="179"/>
      <c r="GN97" s="179"/>
      <c r="GO97" s="179"/>
      <c r="GP97" s="179"/>
      <c r="GQ97" s="179"/>
      <c r="GR97" s="179"/>
      <c r="GS97" s="179"/>
      <c r="GT97" s="179"/>
      <c r="GU97" s="179"/>
      <c r="GV97" s="179"/>
      <c r="GW97" s="179"/>
      <c r="GX97" s="179"/>
      <c r="GY97" s="179"/>
      <c r="GZ97" s="179"/>
      <c r="HA97" s="179"/>
      <c r="HB97" s="179"/>
      <c r="HC97" s="179"/>
      <c r="HD97" s="179"/>
      <c r="HE97" s="179"/>
      <c r="HF97" s="179"/>
      <c r="HG97" s="179"/>
      <c r="HH97" s="179"/>
      <c r="HI97" s="179"/>
      <c r="HJ97" s="179"/>
      <c r="HK97" s="179"/>
      <c r="HL97" s="179"/>
      <c r="HM97" s="179"/>
      <c r="HN97" s="179"/>
      <c r="HO97" s="179"/>
      <c r="HP97" s="179"/>
      <c r="HQ97" s="179"/>
      <c r="HR97" s="179"/>
      <c r="HS97" s="179"/>
      <c r="HT97" s="179"/>
      <c r="HU97" s="179"/>
      <c r="HV97" s="179"/>
      <c r="HW97" s="179"/>
      <c r="HX97" s="179"/>
      <c r="HY97" s="179"/>
      <c r="HZ97" s="179"/>
      <c r="IA97" s="179"/>
      <c r="IB97" s="179"/>
      <c r="IC97" s="179"/>
      <c r="ID97" s="179"/>
      <c r="IE97" s="179"/>
      <c r="IF97" s="179"/>
      <c r="IG97" s="179"/>
      <c r="IH97" s="179"/>
      <c r="II97" s="179"/>
      <c r="IJ97" s="179"/>
      <c r="IK97" s="179"/>
      <c r="IL97" s="179"/>
      <c r="IM97" s="179"/>
      <c r="IN97" s="179"/>
      <c r="IO97" s="179"/>
      <c r="IP97" s="179"/>
      <c r="IQ97" s="179"/>
      <c r="IR97" s="179"/>
      <c r="IS97" s="179"/>
      <c r="IT97" s="179"/>
      <c r="IU97" s="179"/>
      <c r="IV97" s="179"/>
      <c r="IW97" s="179"/>
    </row>
    <row r="98" spans="1:257" s="180" customFormat="1" ht="15">
      <c r="A98" s="128" t="s">
        <v>13</v>
      </c>
      <c r="B98" s="128" t="s">
        <v>160</v>
      </c>
      <c r="C98" s="147"/>
      <c r="D98" s="154"/>
      <c r="E98" s="520"/>
      <c r="F98" s="138"/>
      <c r="G98" s="179"/>
      <c r="H98" s="179"/>
      <c r="I98" s="179"/>
      <c r="J98" s="179"/>
      <c r="K98" s="179"/>
      <c r="L98" s="179"/>
      <c r="M98" s="179"/>
      <c r="N98" s="179"/>
      <c r="O98" s="179"/>
      <c r="P98" s="179"/>
      <c r="Q98" s="179"/>
      <c r="R98" s="179"/>
      <c r="S98" s="179"/>
      <c r="T98" s="179"/>
      <c r="U98" s="179"/>
      <c r="V98" s="179"/>
      <c r="W98" s="179"/>
      <c r="X98" s="179"/>
      <c r="Y98" s="179"/>
      <c r="Z98" s="179"/>
      <c r="AA98" s="179"/>
      <c r="AB98" s="179"/>
      <c r="AC98" s="179"/>
      <c r="AD98" s="179"/>
      <c r="AE98" s="179"/>
      <c r="AF98" s="179"/>
      <c r="AG98" s="179"/>
      <c r="AH98" s="179"/>
      <c r="AI98" s="179"/>
      <c r="AJ98" s="179"/>
      <c r="AK98" s="179"/>
      <c r="AL98" s="179"/>
      <c r="AM98" s="179"/>
      <c r="AN98" s="179"/>
      <c r="AO98" s="179"/>
      <c r="AP98" s="179"/>
      <c r="AQ98" s="179"/>
      <c r="AR98" s="179"/>
      <c r="AS98" s="179"/>
      <c r="AT98" s="179"/>
      <c r="AU98" s="179"/>
      <c r="AV98" s="179"/>
      <c r="AW98" s="179"/>
      <c r="AX98" s="179"/>
      <c r="AY98" s="179"/>
      <c r="AZ98" s="179"/>
      <c r="BA98" s="179"/>
      <c r="BB98" s="179"/>
      <c r="BC98" s="179"/>
      <c r="BD98" s="179"/>
      <c r="BE98" s="179"/>
      <c r="BF98" s="179"/>
      <c r="BG98" s="179"/>
      <c r="BH98" s="179"/>
      <c r="BI98" s="179"/>
      <c r="BJ98" s="179"/>
      <c r="BK98" s="179"/>
      <c r="BL98" s="179"/>
      <c r="BM98" s="179"/>
      <c r="BN98" s="179"/>
      <c r="BO98" s="179"/>
      <c r="BP98" s="179"/>
      <c r="BQ98" s="179"/>
      <c r="BR98" s="179"/>
      <c r="BS98" s="179"/>
      <c r="BT98" s="179"/>
      <c r="BU98" s="179"/>
      <c r="BV98" s="179"/>
      <c r="BW98" s="179"/>
      <c r="BX98" s="179"/>
      <c r="BY98" s="179"/>
      <c r="BZ98" s="179"/>
      <c r="CA98" s="179"/>
      <c r="CB98" s="179"/>
      <c r="CC98" s="179"/>
      <c r="CD98" s="179"/>
      <c r="CE98" s="179"/>
      <c r="CF98" s="179"/>
      <c r="CG98" s="179"/>
      <c r="CH98" s="179"/>
      <c r="CI98" s="179"/>
      <c r="CJ98" s="179"/>
      <c r="CK98" s="179"/>
      <c r="CL98" s="179"/>
      <c r="CM98" s="179"/>
      <c r="CN98" s="179"/>
      <c r="CO98" s="179"/>
      <c r="CP98" s="179"/>
      <c r="CQ98" s="179"/>
      <c r="CR98" s="179"/>
      <c r="CS98" s="179"/>
      <c r="CT98" s="179"/>
      <c r="CU98" s="179"/>
      <c r="CV98" s="179"/>
      <c r="CW98" s="179"/>
      <c r="CX98" s="179"/>
      <c r="CY98" s="179"/>
      <c r="CZ98" s="179"/>
      <c r="DA98" s="179"/>
      <c r="DB98" s="179"/>
      <c r="DC98" s="179"/>
      <c r="DD98" s="179"/>
      <c r="DE98" s="179"/>
      <c r="DF98" s="179"/>
      <c r="DG98" s="179"/>
      <c r="DH98" s="179"/>
      <c r="DI98" s="179"/>
      <c r="DJ98" s="179"/>
      <c r="DK98" s="179"/>
      <c r="DL98" s="179"/>
      <c r="DM98" s="179"/>
      <c r="DN98" s="179"/>
      <c r="DO98" s="179"/>
      <c r="DP98" s="179"/>
      <c r="DQ98" s="179"/>
      <c r="DR98" s="179"/>
      <c r="DS98" s="179"/>
      <c r="DT98" s="179"/>
      <c r="DU98" s="179"/>
      <c r="DV98" s="179"/>
      <c r="DW98" s="179"/>
      <c r="DX98" s="179"/>
      <c r="DY98" s="179"/>
      <c r="DZ98" s="179"/>
      <c r="EA98" s="179"/>
      <c r="EB98" s="179"/>
      <c r="EC98" s="179"/>
      <c r="ED98" s="179"/>
      <c r="EE98" s="179"/>
      <c r="EF98" s="179"/>
      <c r="EG98" s="179"/>
      <c r="EH98" s="179"/>
      <c r="EI98" s="179"/>
      <c r="EJ98" s="179"/>
      <c r="EK98" s="179"/>
      <c r="EL98" s="179"/>
      <c r="EM98" s="179"/>
      <c r="EN98" s="179"/>
      <c r="EO98" s="179"/>
      <c r="EP98" s="179"/>
      <c r="EQ98" s="179"/>
      <c r="ER98" s="179"/>
      <c r="ES98" s="179"/>
      <c r="ET98" s="179"/>
      <c r="EU98" s="179"/>
      <c r="EV98" s="179"/>
      <c r="EW98" s="179"/>
      <c r="EX98" s="179"/>
      <c r="EY98" s="179"/>
      <c r="EZ98" s="179"/>
      <c r="FA98" s="179"/>
      <c r="FB98" s="179"/>
      <c r="FC98" s="179"/>
      <c r="FD98" s="179"/>
      <c r="FE98" s="179"/>
      <c r="FF98" s="179"/>
      <c r="FG98" s="179"/>
      <c r="FH98" s="179"/>
      <c r="FI98" s="179"/>
      <c r="FJ98" s="179"/>
      <c r="FK98" s="179"/>
      <c r="FL98" s="179"/>
      <c r="FM98" s="179"/>
      <c r="FN98" s="179"/>
      <c r="FO98" s="179"/>
      <c r="FP98" s="179"/>
      <c r="FQ98" s="179"/>
      <c r="FR98" s="179"/>
      <c r="FS98" s="179"/>
      <c r="FT98" s="179"/>
      <c r="FU98" s="179"/>
      <c r="FV98" s="179"/>
      <c r="FW98" s="179"/>
      <c r="FX98" s="179"/>
      <c r="FY98" s="179"/>
      <c r="FZ98" s="179"/>
      <c r="GA98" s="179"/>
      <c r="GB98" s="179"/>
      <c r="GC98" s="179"/>
      <c r="GD98" s="179"/>
      <c r="GE98" s="179"/>
      <c r="GF98" s="179"/>
      <c r="GG98" s="179"/>
      <c r="GH98" s="179"/>
      <c r="GI98" s="179"/>
      <c r="GJ98" s="179"/>
      <c r="GK98" s="179"/>
      <c r="GL98" s="179"/>
      <c r="GM98" s="179"/>
      <c r="GN98" s="179"/>
      <c r="GO98" s="179"/>
      <c r="GP98" s="179"/>
      <c r="GQ98" s="179"/>
      <c r="GR98" s="179"/>
      <c r="GS98" s="179"/>
      <c r="GT98" s="179"/>
      <c r="GU98" s="179"/>
      <c r="GV98" s="179"/>
      <c r="GW98" s="179"/>
      <c r="GX98" s="179"/>
      <c r="GY98" s="179"/>
      <c r="GZ98" s="179"/>
      <c r="HA98" s="179"/>
      <c r="HB98" s="179"/>
      <c r="HC98" s="179"/>
      <c r="HD98" s="179"/>
      <c r="HE98" s="179"/>
      <c r="HF98" s="179"/>
      <c r="HG98" s="179"/>
      <c r="HH98" s="179"/>
      <c r="HI98" s="179"/>
      <c r="HJ98" s="179"/>
      <c r="HK98" s="179"/>
      <c r="HL98" s="179"/>
      <c r="HM98" s="179"/>
      <c r="HN98" s="179"/>
      <c r="HO98" s="179"/>
      <c r="HP98" s="179"/>
      <c r="HQ98" s="179"/>
      <c r="HR98" s="179"/>
      <c r="HS98" s="179"/>
      <c r="HT98" s="179"/>
      <c r="HU98" s="179"/>
      <c r="HV98" s="179"/>
      <c r="HW98" s="179"/>
      <c r="HX98" s="179"/>
      <c r="HY98" s="179"/>
      <c r="HZ98" s="179"/>
      <c r="IA98" s="179"/>
      <c r="IB98" s="179"/>
      <c r="IC98" s="179"/>
      <c r="ID98" s="179"/>
      <c r="IE98" s="179"/>
      <c r="IF98" s="179"/>
      <c r="IG98" s="179"/>
      <c r="IH98" s="179"/>
      <c r="II98" s="179"/>
      <c r="IJ98" s="179"/>
      <c r="IK98" s="179"/>
      <c r="IL98" s="179"/>
      <c r="IM98" s="179"/>
      <c r="IN98" s="179"/>
      <c r="IO98" s="179"/>
      <c r="IP98" s="179"/>
      <c r="IQ98" s="179"/>
      <c r="IR98" s="179"/>
      <c r="IS98" s="179"/>
      <c r="IT98" s="179"/>
      <c r="IU98" s="179"/>
      <c r="IV98" s="179"/>
      <c r="IW98" s="179"/>
    </row>
    <row r="99" spans="1:257" s="180" customFormat="1" ht="150">
      <c r="A99" s="128"/>
      <c r="B99" s="137" t="s">
        <v>170</v>
      </c>
      <c r="C99" s="18" t="s">
        <v>102</v>
      </c>
      <c r="D99" s="223">
        <v>151.57</v>
      </c>
      <c r="E99" s="505"/>
      <c r="F99" s="183">
        <f>D99*E99</f>
        <v>0</v>
      </c>
      <c r="G99" s="179"/>
      <c r="H99" s="179"/>
      <c r="I99" s="179"/>
      <c r="J99" s="179"/>
      <c r="K99" s="179"/>
      <c r="L99" s="179"/>
      <c r="M99" s="179"/>
      <c r="N99" s="179"/>
      <c r="O99" s="179"/>
      <c r="P99" s="179"/>
      <c r="Q99" s="179"/>
      <c r="R99" s="179"/>
      <c r="S99" s="179"/>
      <c r="T99" s="179"/>
      <c r="U99" s="179"/>
      <c r="V99" s="179"/>
      <c r="W99" s="179"/>
      <c r="X99" s="179"/>
      <c r="Y99" s="179"/>
      <c r="Z99" s="179"/>
      <c r="AA99" s="179"/>
      <c r="AB99" s="179"/>
      <c r="AC99" s="179"/>
      <c r="AD99" s="179"/>
      <c r="AE99" s="179"/>
      <c r="AF99" s="179"/>
      <c r="AG99" s="179"/>
      <c r="AH99" s="179"/>
      <c r="AI99" s="179"/>
      <c r="AJ99" s="179"/>
      <c r="AK99" s="179"/>
      <c r="AL99" s="179"/>
      <c r="AM99" s="179"/>
      <c r="AN99" s="179"/>
      <c r="AO99" s="179"/>
      <c r="AP99" s="179"/>
      <c r="AQ99" s="179"/>
      <c r="AR99" s="179"/>
      <c r="AS99" s="179"/>
      <c r="AT99" s="179"/>
      <c r="AU99" s="179"/>
      <c r="AV99" s="179"/>
      <c r="AW99" s="179"/>
      <c r="AX99" s="179"/>
      <c r="AY99" s="179"/>
      <c r="AZ99" s="179"/>
      <c r="BA99" s="179"/>
      <c r="BB99" s="179"/>
      <c r="BC99" s="179"/>
      <c r="BD99" s="179"/>
      <c r="BE99" s="179"/>
      <c r="BF99" s="179"/>
      <c r="BG99" s="179"/>
      <c r="BH99" s="179"/>
      <c r="BI99" s="179"/>
      <c r="BJ99" s="179"/>
      <c r="BK99" s="179"/>
      <c r="BL99" s="179"/>
      <c r="BM99" s="179"/>
      <c r="BN99" s="179"/>
      <c r="BO99" s="179"/>
      <c r="BP99" s="179"/>
      <c r="BQ99" s="179"/>
      <c r="BR99" s="179"/>
      <c r="BS99" s="179"/>
      <c r="BT99" s="179"/>
      <c r="BU99" s="179"/>
      <c r="BV99" s="179"/>
      <c r="BW99" s="179"/>
      <c r="BX99" s="179"/>
      <c r="BY99" s="179"/>
      <c r="BZ99" s="179"/>
      <c r="CA99" s="179"/>
      <c r="CB99" s="179"/>
      <c r="CC99" s="179"/>
      <c r="CD99" s="179"/>
      <c r="CE99" s="179"/>
      <c r="CF99" s="179"/>
      <c r="CG99" s="179"/>
      <c r="CH99" s="179"/>
      <c r="CI99" s="179"/>
      <c r="CJ99" s="179"/>
      <c r="CK99" s="179"/>
      <c r="CL99" s="179"/>
      <c r="CM99" s="179"/>
      <c r="CN99" s="179"/>
      <c r="CO99" s="179"/>
      <c r="CP99" s="179"/>
      <c r="CQ99" s="179"/>
      <c r="CR99" s="179"/>
      <c r="CS99" s="179"/>
      <c r="CT99" s="179"/>
      <c r="CU99" s="179"/>
      <c r="CV99" s="179"/>
      <c r="CW99" s="179"/>
      <c r="CX99" s="179"/>
      <c r="CY99" s="179"/>
      <c r="CZ99" s="179"/>
      <c r="DA99" s="179"/>
      <c r="DB99" s="179"/>
      <c r="DC99" s="179"/>
      <c r="DD99" s="179"/>
      <c r="DE99" s="179"/>
      <c r="DF99" s="179"/>
      <c r="DG99" s="179"/>
      <c r="DH99" s="179"/>
      <c r="DI99" s="179"/>
      <c r="DJ99" s="179"/>
      <c r="DK99" s="179"/>
      <c r="DL99" s="179"/>
      <c r="DM99" s="179"/>
      <c r="DN99" s="179"/>
      <c r="DO99" s="179"/>
      <c r="DP99" s="179"/>
      <c r="DQ99" s="179"/>
      <c r="DR99" s="179"/>
      <c r="DS99" s="179"/>
      <c r="DT99" s="179"/>
      <c r="DU99" s="179"/>
      <c r="DV99" s="179"/>
      <c r="DW99" s="179"/>
      <c r="DX99" s="179"/>
      <c r="DY99" s="179"/>
      <c r="DZ99" s="179"/>
      <c r="EA99" s="179"/>
      <c r="EB99" s="179"/>
      <c r="EC99" s="179"/>
      <c r="ED99" s="179"/>
      <c r="EE99" s="179"/>
      <c r="EF99" s="179"/>
      <c r="EG99" s="179"/>
      <c r="EH99" s="179"/>
      <c r="EI99" s="179"/>
      <c r="EJ99" s="179"/>
      <c r="EK99" s="179"/>
      <c r="EL99" s="179"/>
      <c r="EM99" s="179"/>
      <c r="EN99" s="179"/>
      <c r="EO99" s="179"/>
      <c r="EP99" s="179"/>
      <c r="EQ99" s="179"/>
      <c r="ER99" s="179"/>
      <c r="ES99" s="179"/>
      <c r="ET99" s="179"/>
      <c r="EU99" s="179"/>
      <c r="EV99" s="179"/>
      <c r="EW99" s="179"/>
      <c r="EX99" s="179"/>
      <c r="EY99" s="179"/>
      <c r="EZ99" s="179"/>
      <c r="FA99" s="179"/>
      <c r="FB99" s="179"/>
      <c r="FC99" s="179"/>
      <c r="FD99" s="179"/>
      <c r="FE99" s="179"/>
      <c r="FF99" s="179"/>
      <c r="FG99" s="179"/>
      <c r="FH99" s="179"/>
      <c r="FI99" s="179"/>
      <c r="FJ99" s="179"/>
      <c r="FK99" s="179"/>
      <c r="FL99" s="179"/>
      <c r="FM99" s="179"/>
      <c r="FN99" s="179"/>
      <c r="FO99" s="179"/>
      <c r="FP99" s="179"/>
      <c r="FQ99" s="179"/>
      <c r="FR99" s="179"/>
      <c r="FS99" s="179"/>
      <c r="FT99" s="179"/>
      <c r="FU99" s="179"/>
      <c r="FV99" s="179"/>
      <c r="FW99" s="179"/>
      <c r="FX99" s="179"/>
      <c r="FY99" s="179"/>
      <c r="FZ99" s="179"/>
      <c r="GA99" s="179"/>
      <c r="GB99" s="179"/>
      <c r="GC99" s="179"/>
      <c r="GD99" s="179"/>
      <c r="GE99" s="179"/>
      <c r="GF99" s="179"/>
      <c r="GG99" s="179"/>
      <c r="GH99" s="179"/>
      <c r="GI99" s="179"/>
      <c r="GJ99" s="179"/>
      <c r="GK99" s="179"/>
      <c r="GL99" s="179"/>
      <c r="GM99" s="179"/>
      <c r="GN99" s="179"/>
      <c r="GO99" s="179"/>
      <c r="GP99" s="179"/>
      <c r="GQ99" s="179"/>
      <c r="GR99" s="179"/>
      <c r="GS99" s="179"/>
      <c r="GT99" s="179"/>
      <c r="GU99" s="179"/>
      <c r="GV99" s="179"/>
      <c r="GW99" s="179"/>
      <c r="GX99" s="179"/>
      <c r="GY99" s="179"/>
      <c r="GZ99" s="179"/>
      <c r="HA99" s="179"/>
      <c r="HB99" s="179"/>
      <c r="HC99" s="179"/>
      <c r="HD99" s="179"/>
      <c r="HE99" s="179"/>
      <c r="HF99" s="179"/>
      <c r="HG99" s="179"/>
      <c r="HH99" s="179"/>
      <c r="HI99" s="179"/>
      <c r="HJ99" s="179"/>
      <c r="HK99" s="179"/>
      <c r="HL99" s="179"/>
      <c r="HM99" s="179"/>
      <c r="HN99" s="179"/>
      <c r="HO99" s="179"/>
      <c r="HP99" s="179"/>
      <c r="HQ99" s="179"/>
      <c r="HR99" s="179"/>
      <c r="HS99" s="179"/>
      <c r="HT99" s="179"/>
      <c r="HU99" s="179"/>
      <c r="HV99" s="179"/>
      <c r="HW99" s="179"/>
      <c r="HX99" s="179"/>
      <c r="HY99" s="179"/>
      <c r="HZ99" s="179"/>
      <c r="IA99" s="179"/>
      <c r="IB99" s="179"/>
      <c r="IC99" s="179"/>
      <c r="ID99" s="179"/>
      <c r="IE99" s="179"/>
      <c r="IF99" s="179"/>
      <c r="IG99" s="179"/>
      <c r="IH99" s="179"/>
      <c r="II99" s="179"/>
      <c r="IJ99" s="179"/>
      <c r="IK99" s="179"/>
      <c r="IL99" s="179"/>
      <c r="IM99" s="179"/>
      <c r="IN99" s="179"/>
      <c r="IO99" s="179"/>
      <c r="IP99" s="179"/>
      <c r="IQ99" s="179"/>
      <c r="IR99" s="179"/>
      <c r="IS99" s="179"/>
      <c r="IT99" s="179"/>
      <c r="IU99" s="179"/>
      <c r="IV99" s="179"/>
      <c r="IW99" s="179"/>
    </row>
    <row r="100" spans="1:257" s="185" customFormat="1" ht="15">
      <c r="A100" s="128" t="s">
        <v>16</v>
      </c>
      <c r="B100" s="128" t="s">
        <v>89</v>
      </c>
      <c r="C100" s="161"/>
      <c r="D100" s="162"/>
      <c r="E100" s="511"/>
      <c r="F100" s="162"/>
      <c r="G100" s="184"/>
      <c r="H100" s="184"/>
      <c r="I100" s="184"/>
      <c r="J100" s="184"/>
      <c r="K100" s="184"/>
      <c r="L100" s="184"/>
      <c r="M100" s="184"/>
      <c r="N100" s="184"/>
      <c r="O100" s="184"/>
      <c r="P100" s="184"/>
      <c r="Q100" s="184"/>
      <c r="R100" s="184"/>
      <c r="S100" s="184"/>
      <c r="T100" s="184"/>
      <c r="U100" s="184"/>
      <c r="V100" s="184"/>
      <c r="W100" s="184"/>
      <c r="X100" s="184"/>
      <c r="Y100" s="184"/>
      <c r="Z100" s="184"/>
      <c r="AA100" s="184"/>
      <c r="AB100" s="184"/>
      <c r="AC100" s="184"/>
      <c r="AD100" s="184"/>
      <c r="AE100" s="184"/>
      <c r="AF100" s="184"/>
      <c r="AG100" s="184"/>
      <c r="AH100" s="184"/>
      <c r="AI100" s="184"/>
      <c r="AJ100" s="184"/>
      <c r="AK100" s="184"/>
      <c r="AL100" s="184"/>
      <c r="AM100" s="184"/>
      <c r="AN100" s="184"/>
      <c r="AO100" s="184"/>
      <c r="AP100" s="184"/>
      <c r="AQ100" s="184"/>
      <c r="AR100" s="184"/>
      <c r="AS100" s="184"/>
      <c r="AT100" s="184"/>
      <c r="AU100" s="184"/>
      <c r="AV100" s="184"/>
      <c r="AW100" s="184"/>
      <c r="AX100" s="184"/>
      <c r="AY100" s="184"/>
      <c r="AZ100" s="184"/>
      <c r="BA100" s="184"/>
      <c r="BB100" s="184"/>
      <c r="BC100" s="184"/>
      <c r="BD100" s="184"/>
      <c r="BE100" s="184"/>
      <c r="BF100" s="184"/>
      <c r="BG100" s="184"/>
      <c r="BH100" s="184"/>
      <c r="BI100" s="184"/>
      <c r="BJ100" s="184"/>
      <c r="BK100" s="184"/>
      <c r="BL100" s="184"/>
      <c r="BM100" s="184"/>
      <c r="BN100" s="184"/>
      <c r="BO100" s="184"/>
      <c r="BP100" s="184"/>
      <c r="BQ100" s="184"/>
      <c r="BR100" s="184"/>
      <c r="BS100" s="184"/>
      <c r="BT100" s="184"/>
      <c r="BU100" s="184"/>
      <c r="BV100" s="184"/>
      <c r="BW100" s="184"/>
      <c r="BX100" s="184"/>
      <c r="BY100" s="184"/>
      <c r="BZ100" s="184"/>
      <c r="CA100" s="184"/>
      <c r="CB100" s="184"/>
      <c r="CC100" s="184"/>
      <c r="CD100" s="184"/>
      <c r="CE100" s="184"/>
      <c r="CF100" s="184"/>
      <c r="CG100" s="184"/>
      <c r="CH100" s="184"/>
      <c r="CI100" s="184"/>
      <c r="CJ100" s="184"/>
      <c r="CK100" s="184"/>
      <c r="CL100" s="184"/>
      <c r="CM100" s="184"/>
      <c r="CN100" s="184"/>
      <c r="CO100" s="184"/>
      <c r="CP100" s="184"/>
      <c r="CQ100" s="184"/>
      <c r="CR100" s="184"/>
      <c r="CS100" s="184"/>
      <c r="CT100" s="184"/>
      <c r="CU100" s="184"/>
      <c r="CV100" s="184"/>
      <c r="CW100" s="184"/>
      <c r="CX100" s="184"/>
      <c r="CY100" s="184"/>
      <c r="CZ100" s="184"/>
      <c r="DA100" s="184"/>
      <c r="DB100" s="184"/>
      <c r="DC100" s="184"/>
      <c r="DD100" s="184"/>
      <c r="DE100" s="184"/>
      <c r="DF100" s="184"/>
      <c r="DG100" s="184"/>
      <c r="DH100" s="184"/>
      <c r="DI100" s="184"/>
      <c r="DJ100" s="184"/>
      <c r="DK100" s="184"/>
      <c r="DL100" s="184"/>
      <c r="DM100" s="184"/>
      <c r="DN100" s="184"/>
      <c r="DO100" s="184"/>
      <c r="DP100" s="184"/>
      <c r="DQ100" s="184"/>
      <c r="DR100" s="184"/>
      <c r="DS100" s="184"/>
      <c r="DT100" s="184"/>
      <c r="DU100" s="184"/>
      <c r="DV100" s="184"/>
      <c r="DW100" s="184"/>
      <c r="DX100" s="184"/>
      <c r="DY100" s="184"/>
      <c r="DZ100" s="184"/>
      <c r="EA100" s="184"/>
      <c r="EB100" s="184"/>
      <c r="EC100" s="184"/>
      <c r="ED100" s="184"/>
      <c r="EE100" s="184"/>
      <c r="EF100" s="184"/>
      <c r="EG100" s="184"/>
      <c r="EH100" s="184"/>
      <c r="EI100" s="184"/>
      <c r="EJ100" s="184"/>
      <c r="EK100" s="184"/>
      <c r="EL100" s="184"/>
      <c r="EM100" s="184"/>
      <c r="EN100" s="184"/>
      <c r="EO100" s="184"/>
      <c r="EP100" s="184"/>
      <c r="EQ100" s="184"/>
      <c r="ER100" s="184"/>
      <c r="ES100" s="184"/>
      <c r="ET100" s="184"/>
      <c r="EU100" s="184"/>
      <c r="EV100" s="184"/>
      <c r="EW100" s="184"/>
      <c r="EX100" s="184"/>
      <c r="EY100" s="184"/>
      <c r="EZ100" s="184"/>
      <c r="FA100" s="184"/>
      <c r="FB100" s="184"/>
      <c r="FC100" s="184"/>
      <c r="FD100" s="184"/>
      <c r="FE100" s="184"/>
      <c r="FF100" s="184"/>
      <c r="FG100" s="184"/>
      <c r="FH100" s="184"/>
      <c r="FI100" s="184"/>
      <c r="FJ100" s="184"/>
      <c r="FK100" s="184"/>
      <c r="FL100" s="184"/>
      <c r="FM100" s="184"/>
      <c r="FN100" s="184"/>
      <c r="FO100" s="184"/>
      <c r="FP100" s="184"/>
      <c r="FQ100" s="184"/>
      <c r="FR100" s="184"/>
      <c r="FS100" s="184"/>
      <c r="FT100" s="184"/>
      <c r="FU100" s="184"/>
      <c r="FV100" s="184"/>
      <c r="FW100" s="184"/>
      <c r="FX100" s="184"/>
      <c r="FY100" s="184"/>
      <c r="FZ100" s="184"/>
      <c r="GA100" s="184"/>
      <c r="GB100" s="184"/>
      <c r="GC100" s="184"/>
      <c r="GD100" s="184"/>
      <c r="GE100" s="184"/>
      <c r="GF100" s="184"/>
      <c r="GG100" s="184"/>
      <c r="GH100" s="184"/>
      <c r="GI100" s="184"/>
      <c r="GJ100" s="184"/>
      <c r="GK100" s="184"/>
      <c r="GL100" s="184"/>
      <c r="GM100" s="184"/>
      <c r="GN100" s="184"/>
      <c r="GO100" s="184"/>
      <c r="GP100" s="184"/>
      <c r="GQ100" s="184"/>
      <c r="GR100" s="184"/>
      <c r="GS100" s="184"/>
      <c r="GT100" s="184"/>
      <c r="GU100" s="184"/>
      <c r="GV100" s="184"/>
      <c r="GW100" s="184"/>
      <c r="GX100" s="184"/>
      <c r="GY100" s="184"/>
      <c r="GZ100" s="184"/>
      <c r="HA100" s="184"/>
      <c r="HB100" s="184"/>
      <c r="HC100" s="184"/>
      <c r="HD100" s="184"/>
      <c r="HE100" s="184"/>
      <c r="HF100" s="184"/>
      <c r="HG100" s="184"/>
      <c r="HH100" s="184"/>
      <c r="HI100" s="184"/>
      <c r="HJ100" s="184"/>
      <c r="HK100" s="184"/>
      <c r="HL100" s="184"/>
      <c r="HM100" s="184"/>
      <c r="HN100" s="184"/>
      <c r="HO100" s="184"/>
      <c r="HP100" s="184"/>
      <c r="HQ100" s="184"/>
      <c r="HR100" s="184"/>
      <c r="HS100" s="184"/>
      <c r="HT100" s="184"/>
      <c r="HU100" s="184"/>
      <c r="HV100" s="184"/>
      <c r="HW100" s="184"/>
      <c r="HX100" s="184"/>
      <c r="HY100" s="184"/>
      <c r="HZ100" s="184"/>
      <c r="IA100" s="184"/>
      <c r="IB100" s="184"/>
      <c r="IC100" s="184"/>
      <c r="ID100" s="184"/>
      <c r="IE100" s="184"/>
      <c r="IF100" s="184"/>
      <c r="IG100" s="184"/>
      <c r="IH100" s="184"/>
      <c r="II100" s="184"/>
      <c r="IJ100" s="184"/>
      <c r="IK100" s="184"/>
      <c r="IL100" s="184"/>
      <c r="IM100" s="184"/>
      <c r="IN100" s="184"/>
      <c r="IO100" s="184"/>
      <c r="IP100" s="184"/>
      <c r="IQ100" s="184"/>
      <c r="IR100" s="184"/>
      <c r="IS100" s="184"/>
      <c r="IT100" s="184"/>
      <c r="IU100" s="184"/>
      <c r="IV100" s="184"/>
      <c r="IW100" s="184"/>
    </row>
    <row r="101" spans="1:257" s="180" customFormat="1" ht="50.25" customHeight="1">
      <c r="A101" s="128"/>
      <c r="B101" s="137" t="s">
        <v>90</v>
      </c>
      <c r="C101" s="18" t="s">
        <v>102</v>
      </c>
      <c r="D101" s="170">
        <v>151.57</v>
      </c>
      <c r="E101" s="517"/>
      <c r="F101" s="170">
        <f>D101*E101</f>
        <v>0</v>
      </c>
      <c r="G101" s="179"/>
      <c r="H101" s="179"/>
      <c r="I101" s="179"/>
      <c r="J101" s="179"/>
      <c r="K101" s="179"/>
      <c r="L101" s="179"/>
      <c r="M101" s="179"/>
      <c r="N101" s="179"/>
      <c r="O101" s="179"/>
      <c r="P101" s="179"/>
      <c r="Q101" s="179"/>
      <c r="R101" s="179"/>
      <c r="S101" s="179"/>
      <c r="T101" s="179"/>
      <c r="U101" s="179"/>
      <c r="V101" s="179"/>
      <c r="W101" s="179"/>
      <c r="X101" s="179"/>
      <c r="Y101" s="179"/>
      <c r="Z101" s="179"/>
      <c r="AA101" s="179"/>
      <c r="AB101" s="179"/>
      <c r="AC101" s="179"/>
      <c r="AD101" s="179"/>
      <c r="AE101" s="179"/>
      <c r="AF101" s="179"/>
      <c r="AG101" s="179"/>
      <c r="AH101" s="179"/>
      <c r="AI101" s="179"/>
      <c r="AJ101" s="179"/>
      <c r="AK101" s="179"/>
      <c r="AL101" s="179"/>
      <c r="AM101" s="179"/>
      <c r="AN101" s="179"/>
      <c r="AO101" s="179"/>
      <c r="AP101" s="179"/>
      <c r="AQ101" s="179"/>
      <c r="AR101" s="179"/>
      <c r="AS101" s="179"/>
      <c r="AT101" s="179"/>
      <c r="AU101" s="179"/>
      <c r="AV101" s="179"/>
      <c r="AW101" s="179"/>
      <c r="AX101" s="179"/>
      <c r="AY101" s="179"/>
      <c r="AZ101" s="179"/>
      <c r="BA101" s="179"/>
      <c r="BB101" s="179"/>
      <c r="BC101" s="179"/>
      <c r="BD101" s="179"/>
      <c r="BE101" s="179"/>
      <c r="BF101" s="179"/>
      <c r="BG101" s="179"/>
      <c r="BH101" s="179"/>
      <c r="BI101" s="179"/>
      <c r="BJ101" s="179"/>
      <c r="BK101" s="179"/>
      <c r="BL101" s="179"/>
      <c r="BM101" s="179"/>
      <c r="BN101" s="179"/>
      <c r="BO101" s="179"/>
      <c r="BP101" s="179"/>
      <c r="BQ101" s="179"/>
      <c r="BR101" s="179"/>
      <c r="BS101" s="179"/>
      <c r="BT101" s="179"/>
      <c r="BU101" s="179"/>
      <c r="BV101" s="179"/>
      <c r="BW101" s="179"/>
      <c r="BX101" s="179"/>
      <c r="BY101" s="179"/>
      <c r="BZ101" s="179"/>
      <c r="CA101" s="179"/>
      <c r="CB101" s="179"/>
      <c r="CC101" s="179"/>
      <c r="CD101" s="179"/>
      <c r="CE101" s="179"/>
      <c r="CF101" s="179"/>
      <c r="CG101" s="179"/>
      <c r="CH101" s="179"/>
      <c r="CI101" s="179"/>
      <c r="CJ101" s="179"/>
      <c r="CK101" s="179"/>
      <c r="CL101" s="179"/>
      <c r="CM101" s="179"/>
      <c r="CN101" s="179"/>
      <c r="CO101" s="179"/>
      <c r="CP101" s="179"/>
      <c r="CQ101" s="179"/>
      <c r="CR101" s="179"/>
      <c r="CS101" s="179"/>
      <c r="CT101" s="179"/>
      <c r="CU101" s="179"/>
      <c r="CV101" s="179"/>
      <c r="CW101" s="179"/>
      <c r="CX101" s="179"/>
      <c r="CY101" s="179"/>
      <c r="CZ101" s="179"/>
      <c r="DA101" s="179"/>
      <c r="DB101" s="179"/>
      <c r="DC101" s="179"/>
      <c r="DD101" s="179"/>
      <c r="DE101" s="179"/>
      <c r="DF101" s="179"/>
      <c r="DG101" s="179"/>
      <c r="DH101" s="179"/>
      <c r="DI101" s="179"/>
      <c r="DJ101" s="179"/>
      <c r="DK101" s="179"/>
      <c r="DL101" s="179"/>
      <c r="DM101" s="179"/>
      <c r="DN101" s="179"/>
      <c r="DO101" s="179"/>
      <c r="DP101" s="179"/>
      <c r="DQ101" s="179"/>
      <c r="DR101" s="179"/>
      <c r="DS101" s="179"/>
      <c r="DT101" s="179"/>
      <c r="DU101" s="179"/>
      <c r="DV101" s="179"/>
      <c r="DW101" s="179"/>
      <c r="DX101" s="179"/>
      <c r="DY101" s="179"/>
      <c r="DZ101" s="179"/>
      <c r="EA101" s="179"/>
      <c r="EB101" s="179"/>
      <c r="EC101" s="179"/>
      <c r="ED101" s="179"/>
      <c r="EE101" s="179"/>
      <c r="EF101" s="179"/>
      <c r="EG101" s="179"/>
      <c r="EH101" s="179"/>
      <c r="EI101" s="179"/>
      <c r="EJ101" s="179"/>
      <c r="EK101" s="179"/>
      <c r="EL101" s="179"/>
      <c r="EM101" s="179"/>
      <c r="EN101" s="179"/>
      <c r="EO101" s="179"/>
      <c r="EP101" s="179"/>
      <c r="EQ101" s="179"/>
      <c r="ER101" s="179"/>
      <c r="ES101" s="179"/>
      <c r="ET101" s="179"/>
      <c r="EU101" s="179"/>
      <c r="EV101" s="179"/>
      <c r="EW101" s="179"/>
      <c r="EX101" s="179"/>
      <c r="EY101" s="179"/>
      <c r="EZ101" s="179"/>
      <c r="FA101" s="179"/>
      <c r="FB101" s="179"/>
      <c r="FC101" s="179"/>
      <c r="FD101" s="179"/>
      <c r="FE101" s="179"/>
      <c r="FF101" s="179"/>
      <c r="FG101" s="179"/>
      <c r="FH101" s="179"/>
      <c r="FI101" s="179"/>
      <c r="FJ101" s="179"/>
      <c r="FK101" s="179"/>
      <c r="FL101" s="179"/>
      <c r="FM101" s="179"/>
      <c r="FN101" s="179"/>
      <c r="FO101" s="179"/>
      <c r="FP101" s="179"/>
      <c r="FQ101" s="179"/>
      <c r="FR101" s="179"/>
      <c r="FS101" s="179"/>
      <c r="FT101" s="179"/>
      <c r="FU101" s="179"/>
      <c r="FV101" s="179"/>
      <c r="FW101" s="179"/>
      <c r="FX101" s="179"/>
      <c r="FY101" s="179"/>
      <c r="FZ101" s="179"/>
      <c r="GA101" s="179"/>
      <c r="GB101" s="179"/>
      <c r="GC101" s="179"/>
      <c r="GD101" s="179"/>
      <c r="GE101" s="179"/>
      <c r="GF101" s="179"/>
      <c r="GG101" s="179"/>
      <c r="GH101" s="179"/>
      <c r="GI101" s="179"/>
      <c r="GJ101" s="179"/>
      <c r="GK101" s="179"/>
      <c r="GL101" s="179"/>
      <c r="GM101" s="179"/>
      <c r="GN101" s="179"/>
      <c r="GO101" s="179"/>
      <c r="GP101" s="179"/>
      <c r="GQ101" s="179"/>
      <c r="GR101" s="179"/>
      <c r="GS101" s="179"/>
      <c r="GT101" s="179"/>
      <c r="GU101" s="179"/>
      <c r="GV101" s="179"/>
      <c r="GW101" s="179"/>
      <c r="GX101" s="179"/>
      <c r="GY101" s="179"/>
      <c r="GZ101" s="179"/>
      <c r="HA101" s="179"/>
      <c r="HB101" s="179"/>
      <c r="HC101" s="179"/>
      <c r="HD101" s="179"/>
      <c r="HE101" s="179"/>
      <c r="HF101" s="179"/>
      <c r="HG101" s="179"/>
      <c r="HH101" s="179"/>
      <c r="HI101" s="179"/>
      <c r="HJ101" s="179"/>
      <c r="HK101" s="179"/>
      <c r="HL101" s="179"/>
      <c r="HM101" s="179"/>
      <c r="HN101" s="179"/>
      <c r="HO101" s="179"/>
      <c r="HP101" s="179"/>
      <c r="HQ101" s="179"/>
      <c r="HR101" s="179"/>
      <c r="HS101" s="179"/>
      <c r="HT101" s="179"/>
      <c r="HU101" s="179"/>
      <c r="HV101" s="179"/>
      <c r="HW101" s="179"/>
      <c r="HX101" s="179"/>
      <c r="HY101" s="179"/>
      <c r="HZ101" s="179"/>
      <c r="IA101" s="179"/>
      <c r="IB101" s="179"/>
      <c r="IC101" s="179"/>
      <c r="ID101" s="179"/>
      <c r="IE101" s="179"/>
      <c r="IF101" s="179"/>
      <c r="IG101" s="179"/>
      <c r="IH101" s="179"/>
      <c r="II101" s="179"/>
      <c r="IJ101" s="179"/>
      <c r="IK101" s="179"/>
      <c r="IL101" s="179"/>
      <c r="IM101" s="179"/>
      <c r="IN101" s="179"/>
      <c r="IO101" s="179"/>
      <c r="IP101" s="179"/>
      <c r="IQ101" s="179"/>
      <c r="IR101" s="179"/>
      <c r="IS101" s="179"/>
      <c r="IT101" s="179"/>
      <c r="IU101" s="179"/>
      <c r="IV101" s="179"/>
      <c r="IW101" s="179"/>
    </row>
    <row r="102" spans="1:257" s="180" customFormat="1" ht="28.5" customHeight="1">
      <c r="A102" s="128" t="s">
        <v>34</v>
      </c>
      <c r="B102" s="128" t="s">
        <v>91</v>
      </c>
      <c r="C102" s="135"/>
      <c r="D102" s="136"/>
      <c r="E102" s="503"/>
      <c r="F102" s="138"/>
      <c r="G102" s="179"/>
      <c r="H102" s="179"/>
      <c r="I102" s="179"/>
      <c r="J102" s="179"/>
      <c r="K102" s="179"/>
      <c r="L102" s="179"/>
      <c r="M102" s="179"/>
      <c r="N102" s="179"/>
      <c r="O102" s="179"/>
      <c r="P102" s="179"/>
      <c r="Q102" s="179"/>
      <c r="R102" s="179"/>
      <c r="S102" s="179"/>
      <c r="T102" s="179"/>
      <c r="U102" s="179"/>
      <c r="V102" s="179"/>
      <c r="W102" s="179"/>
      <c r="X102" s="179"/>
      <c r="Y102" s="179"/>
      <c r="Z102" s="179"/>
      <c r="AA102" s="179"/>
      <c r="AB102" s="179"/>
      <c r="AC102" s="179"/>
      <c r="AD102" s="179"/>
      <c r="AE102" s="179"/>
      <c r="AF102" s="179"/>
      <c r="AG102" s="179"/>
      <c r="AH102" s="179"/>
      <c r="AI102" s="179"/>
      <c r="AJ102" s="179"/>
      <c r="AK102" s="179"/>
      <c r="AL102" s="179"/>
      <c r="AM102" s="179"/>
      <c r="AN102" s="179"/>
      <c r="AO102" s="179"/>
      <c r="AP102" s="179"/>
      <c r="AQ102" s="179"/>
      <c r="AR102" s="179"/>
      <c r="AS102" s="179"/>
      <c r="AT102" s="179"/>
      <c r="AU102" s="179"/>
      <c r="AV102" s="179"/>
      <c r="AW102" s="179"/>
      <c r="AX102" s="179"/>
      <c r="AY102" s="179"/>
      <c r="AZ102" s="179"/>
      <c r="BA102" s="179"/>
      <c r="BB102" s="179"/>
      <c r="BC102" s="179"/>
      <c r="BD102" s="179"/>
      <c r="BE102" s="179"/>
      <c r="BF102" s="179"/>
      <c r="BG102" s="179"/>
      <c r="BH102" s="179"/>
      <c r="BI102" s="179"/>
      <c r="BJ102" s="179"/>
      <c r="BK102" s="179"/>
      <c r="BL102" s="179"/>
      <c r="BM102" s="179"/>
      <c r="BN102" s="179"/>
      <c r="BO102" s="179"/>
      <c r="BP102" s="179"/>
      <c r="BQ102" s="179"/>
      <c r="BR102" s="179"/>
      <c r="BS102" s="179"/>
      <c r="BT102" s="179"/>
      <c r="BU102" s="179"/>
      <c r="BV102" s="179"/>
      <c r="BW102" s="179"/>
      <c r="BX102" s="179"/>
      <c r="BY102" s="179"/>
      <c r="BZ102" s="179"/>
      <c r="CA102" s="179"/>
      <c r="CB102" s="179"/>
      <c r="CC102" s="179"/>
      <c r="CD102" s="179"/>
      <c r="CE102" s="179"/>
      <c r="CF102" s="179"/>
      <c r="CG102" s="179"/>
      <c r="CH102" s="179"/>
      <c r="CI102" s="179"/>
      <c r="CJ102" s="179"/>
      <c r="CK102" s="179"/>
      <c r="CL102" s="179"/>
      <c r="CM102" s="179"/>
      <c r="CN102" s="179"/>
      <c r="CO102" s="179"/>
      <c r="CP102" s="179"/>
      <c r="CQ102" s="179"/>
      <c r="CR102" s="179"/>
      <c r="CS102" s="179"/>
      <c r="CT102" s="179"/>
      <c r="CU102" s="179"/>
      <c r="CV102" s="179"/>
      <c r="CW102" s="179"/>
      <c r="CX102" s="179"/>
      <c r="CY102" s="179"/>
      <c r="CZ102" s="179"/>
      <c r="DA102" s="179"/>
      <c r="DB102" s="179"/>
      <c r="DC102" s="179"/>
      <c r="DD102" s="179"/>
      <c r="DE102" s="179"/>
      <c r="DF102" s="179"/>
      <c r="DG102" s="179"/>
      <c r="DH102" s="179"/>
      <c r="DI102" s="179"/>
      <c r="DJ102" s="179"/>
      <c r="DK102" s="179"/>
      <c r="DL102" s="179"/>
      <c r="DM102" s="179"/>
      <c r="DN102" s="179"/>
      <c r="DO102" s="179"/>
      <c r="DP102" s="179"/>
      <c r="DQ102" s="179"/>
      <c r="DR102" s="179"/>
      <c r="DS102" s="179"/>
      <c r="DT102" s="179"/>
      <c r="DU102" s="179"/>
      <c r="DV102" s="179"/>
      <c r="DW102" s="179"/>
      <c r="DX102" s="179"/>
      <c r="DY102" s="179"/>
      <c r="DZ102" s="179"/>
      <c r="EA102" s="179"/>
      <c r="EB102" s="179"/>
      <c r="EC102" s="179"/>
      <c r="ED102" s="179"/>
      <c r="EE102" s="179"/>
      <c r="EF102" s="179"/>
      <c r="EG102" s="179"/>
      <c r="EH102" s="179"/>
      <c r="EI102" s="179"/>
      <c r="EJ102" s="179"/>
      <c r="EK102" s="179"/>
      <c r="EL102" s="179"/>
      <c r="EM102" s="179"/>
      <c r="EN102" s="179"/>
      <c r="EO102" s="179"/>
      <c r="EP102" s="179"/>
      <c r="EQ102" s="179"/>
      <c r="ER102" s="179"/>
      <c r="ES102" s="179"/>
      <c r="ET102" s="179"/>
      <c r="EU102" s="179"/>
      <c r="EV102" s="179"/>
      <c r="EW102" s="179"/>
      <c r="EX102" s="179"/>
      <c r="EY102" s="179"/>
      <c r="EZ102" s="179"/>
      <c r="FA102" s="179"/>
      <c r="FB102" s="179"/>
      <c r="FC102" s="179"/>
      <c r="FD102" s="179"/>
      <c r="FE102" s="179"/>
      <c r="FF102" s="179"/>
      <c r="FG102" s="179"/>
      <c r="FH102" s="179"/>
      <c r="FI102" s="179"/>
      <c r="FJ102" s="179"/>
      <c r="FK102" s="179"/>
      <c r="FL102" s="179"/>
      <c r="FM102" s="179"/>
      <c r="FN102" s="179"/>
      <c r="FO102" s="179"/>
      <c r="FP102" s="179"/>
      <c r="FQ102" s="179"/>
      <c r="FR102" s="179"/>
      <c r="FS102" s="179"/>
      <c r="FT102" s="179"/>
      <c r="FU102" s="179"/>
      <c r="FV102" s="179"/>
      <c r="FW102" s="179"/>
      <c r="FX102" s="179"/>
      <c r="FY102" s="179"/>
      <c r="FZ102" s="179"/>
      <c r="GA102" s="179"/>
      <c r="GB102" s="179"/>
      <c r="GC102" s="179"/>
      <c r="GD102" s="179"/>
      <c r="GE102" s="179"/>
      <c r="GF102" s="179"/>
      <c r="GG102" s="179"/>
      <c r="GH102" s="179"/>
      <c r="GI102" s="179"/>
      <c r="GJ102" s="179"/>
      <c r="GK102" s="179"/>
      <c r="GL102" s="179"/>
      <c r="GM102" s="179"/>
      <c r="GN102" s="179"/>
      <c r="GO102" s="179"/>
      <c r="GP102" s="179"/>
      <c r="GQ102" s="179"/>
      <c r="GR102" s="179"/>
      <c r="GS102" s="179"/>
      <c r="GT102" s="179"/>
      <c r="GU102" s="179"/>
      <c r="GV102" s="179"/>
      <c r="GW102" s="179"/>
      <c r="GX102" s="179"/>
      <c r="GY102" s="179"/>
      <c r="GZ102" s="179"/>
      <c r="HA102" s="179"/>
      <c r="HB102" s="179"/>
      <c r="HC102" s="179"/>
      <c r="HD102" s="179"/>
      <c r="HE102" s="179"/>
      <c r="HF102" s="179"/>
      <c r="HG102" s="179"/>
      <c r="HH102" s="179"/>
      <c r="HI102" s="179"/>
      <c r="HJ102" s="179"/>
      <c r="HK102" s="179"/>
      <c r="HL102" s="179"/>
      <c r="HM102" s="179"/>
      <c r="HN102" s="179"/>
      <c r="HO102" s="179"/>
      <c r="HP102" s="179"/>
      <c r="HQ102" s="179"/>
      <c r="HR102" s="179"/>
      <c r="HS102" s="179"/>
      <c r="HT102" s="179"/>
      <c r="HU102" s="179"/>
      <c r="HV102" s="179"/>
      <c r="HW102" s="179"/>
      <c r="HX102" s="179"/>
      <c r="HY102" s="179"/>
      <c r="HZ102" s="179"/>
      <c r="IA102" s="179"/>
      <c r="IB102" s="179"/>
      <c r="IC102" s="179"/>
      <c r="ID102" s="179"/>
      <c r="IE102" s="179"/>
      <c r="IF102" s="179"/>
      <c r="IG102" s="179"/>
      <c r="IH102" s="179"/>
      <c r="II102" s="179"/>
      <c r="IJ102" s="179"/>
      <c r="IK102" s="179"/>
      <c r="IL102" s="179"/>
      <c r="IM102" s="179"/>
      <c r="IN102" s="179"/>
      <c r="IO102" s="179"/>
      <c r="IP102" s="179"/>
      <c r="IQ102" s="179"/>
      <c r="IR102" s="179"/>
      <c r="IS102" s="179"/>
      <c r="IT102" s="179"/>
      <c r="IU102" s="179"/>
      <c r="IV102" s="179"/>
      <c r="IW102" s="179"/>
    </row>
    <row r="103" spans="1:257" s="180" customFormat="1" ht="112.5" customHeight="1">
      <c r="A103" s="128"/>
      <c r="B103" s="137" t="s">
        <v>122</v>
      </c>
      <c r="C103" s="18" t="s">
        <v>102</v>
      </c>
      <c r="D103" s="138">
        <v>151.57</v>
      </c>
      <c r="E103" s="503"/>
      <c r="F103" s="138">
        <f>D103*E103</f>
        <v>0</v>
      </c>
      <c r="G103" s="179"/>
      <c r="H103" s="179"/>
      <c r="I103" s="179"/>
      <c r="J103" s="179"/>
      <c r="K103" s="179"/>
      <c r="L103" s="179"/>
      <c r="M103" s="179"/>
      <c r="N103" s="179"/>
      <c r="O103" s="179"/>
      <c r="P103" s="179"/>
      <c r="Q103" s="179"/>
      <c r="R103" s="179"/>
      <c r="S103" s="179"/>
      <c r="T103" s="179"/>
      <c r="U103" s="179"/>
      <c r="V103" s="179"/>
      <c r="W103" s="179"/>
      <c r="X103" s="179"/>
      <c r="Y103" s="179"/>
      <c r="Z103" s="179"/>
      <c r="AA103" s="179"/>
      <c r="AB103" s="179"/>
      <c r="AC103" s="179"/>
      <c r="AD103" s="179"/>
      <c r="AE103" s="179"/>
      <c r="AF103" s="179"/>
      <c r="AG103" s="179"/>
      <c r="AH103" s="179"/>
      <c r="AI103" s="179"/>
      <c r="AJ103" s="179"/>
      <c r="AK103" s="179"/>
      <c r="AL103" s="179"/>
      <c r="AM103" s="179"/>
      <c r="AN103" s="179"/>
      <c r="AO103" s="179"/>
      <c r="AP103" s="179"/>
      <c r="AQ103" s="179"/>
      <c r="AR103" s="179"/>
      <c r="AS103" s="179"/>
      <c r="AT103" s="179"/>
      <c r="AU103" s="179"/>
      <c r="AV103" s="179"/>
      <c r="AW103" s="179"/>
      <c r="AX103" s="179"/>
      <c r="AY103" s="179"/>
      <c r="AZ103" s="179"/>
      <c r="BA103" s="179"/>
      <c r="BB103" s="179"/>
      <c r="BC103" s="179"/>
      <c r="BD103" s="179"/>
      <c r="BE103" s="179"/>
      <c r="BF103" s="179"/>
      <c r="BG103" s="179"/>
      <c r="BH103" s="179"/>
      <c r="BI103" s="179"/>
      <c r="BJ103" s="179"/>
      <c r="BK103" s="179"/>
      <c r="BL103" s="179"/>
      <c r="BM103" s="179"/>
      <c r="BN103" s="179"/>
      <c r="BO103" s="179"/>
      <c r="BP103" s="179"/>
      <c r="BQ103" s="179"/>
      <c r="BR103" s="179"/>
      <c r="BS103" s="179"/>
      <c r="BT103" s="179"/>
      <c r="BU103" s="179"/>
      <c r="BV103" s="179"/>
      <c r="BW103" s="179"/>
      <c r="BX103" s="179"/>
      <c r="BY103" s="179"/>
      <c r="BZ103" s="179"/>
      <c r="CA103" s="179"/>
      <c r="CB103" s="179"/>
      <c r="CC103" s="179"/>
      <c r="CD103" s="179"/>
      <c r="CE103" s="179"/>
      <c r="CF103" s="179"/>
      <c r="CG103" s="179"/>
      <c r="CH103" s="179"/>
      <c r="CI103" s="179"/>
      <c r="CJ103" s="179"/>
      <c r="CK103" s="179"/>
      <c r="CL103" s="179"/>
      <c r="CM103" s="179"/>
      <c r="CN103" s="179"/>
      <c r="CO103" s="179"/>
      <c r="CP103" s="179"/>
      <c r="CQ103" s="179"/>
      <c r="CR103" s="179"/>
      <c r="CS103" s="179"/>
      <c r="CT103" s="179"/>
      <c r="CU103" s="179"/>
      <c r="CV103" s="179"/>
      <c r="CW103" s="179"/>
      <c r="CX103" s="179"/>
      <c r="CY103" s="179"/>
      <c r="CZ103" s="179"/>
      <c r="DA103" s="179"/>
      <c r="DB103" s="179"/>
      <c r="DC103" s="179"/>
      <c r="DD103" s="179"/>
      <c r="DE103" s="179"/>
      <c r="DF103" s="179"/>
      <c r="DG103" s="179"/>
      <c r="DH103" s="179"/>
      <c r="DI103" s="179"/>
      <c r="DJ103" s="179"/>
      <c r="DK103" s="179"/>
      <c r="DL103" s="179"/>
      <c r="DM103" s="179"/>
      <c r="DN103" s="179"/>
      <c r="DO103" s="179"/>
      <c r="DP103" s="179"/>
      <c r="DQ103" s="179"/>
      <c r="DR103" s="179"/>
      <c r="DS103" s="179"/>
      <c r="DT103" s="179"/>
      <c r="DU103" s="179"/>
      <c r="DV103" s="179"/>
      <c r="DW103" s="179"/>
      <c r="DX103" s="179"/>
      <c r="DY103" s="179"/>
      <c r="DZ103" s="179"/>
      <c r="EA103" s="179"/>
      <c r="EB103" s="179"/>
      <c r="EC103" s="179"/>
      <c r="ED103" s="179"/>
      <c r="EE103" s="179"/>
      <c r="EF103" s="179"/>
      <c r="EG103" s="179"/>
      <c r="EH103" s="179"/>
      <c r="EI103" s="179"/>
      <c r="EJ103" s="179"/>
      <c r="EK103" s="179"/>
      <c r="EL103" s="179"/>
      <c r="EM103" s="179"/>
      <c r="EN103" s="179"/>
      <c r="EO103" s="179"/>
      <c r="EP103" s="179"/>
      <c r="EQ103" s="179"/>
      <c r="ER103" s="179"/>
      <c r="ES103" s="179"/>
      <c r="ET103" s="179"/>
      <c r="EU103" s="179"/>
      <c r="EV103" s="179"/>
      <c r="EW103" s="179"/>
      <c r="EX103" s="179"/>
      <c r="EY103" s="179"/>
      <c r="EZ103" s="179"/>
      <c r="FA103" s="179"/>
      <c r="FB103" s="179"/>
      <c r="FC103" s="179"/>
      <c r="FD103" s="179"/>
      <c r="FE103" s="179"/>
      <c r="FF103" s="179"/>
      <c r="FG103" s="179"/>
      <c r="FH103" s="179"/>
      <c r="FI103" s="179"/>
      <c r="FJ103" s="179"/>
      <c r="FK103" s="179"/>
      <c r="FL103" s="179"/>
      <c r="FM103" s="179"/>
      <c r="FN103" s="179"/>
      <c r="FO103" s="179"/>
      <c r="FP103" s="179"/>
      <c r="FQ103" s="179"/>
      <c r="FR103" s="179"/>
      <c r="FS103" s="179"/>
      <c r="FT103" s="179"/>
      <c r="FU103" s="179"/>
      <c r="FV103" s="179"/>
      <c r="FW103" s="179"/>
      <c r="FX103" s="179"/>
      <c r="FY103" s="179"/>
      <c r="FZ103" s="179"/>
      <c r="GA103" s="179"/>
      <c r="GB103" s="179"/>
      <c r="GC103" s="179"/>
      <c r="GD103" s="179"/>
      <c r="GE103" s="179"/>
      <c r="GF103" s="179"/>
      <c r="GG103" s="179"/>
      <c r="GH103" s="179"/>
      <c r="GI103" s="179"/>
      <c r="GJ103" s="179"/>
      <c r="GK103" s="179"/>
      <c r="GL103" s="179"/>
      <c r="GM103" s="179"/>
      <c r="GN103" s="179"/>
      <c r="GO103" s="179"/>
      <c r="GP103" s="179"/>
      <c r="GQ103" s="179"/>
      <c r="GR103" s="179"/>
      <c r="GS103" s="179"/>
      <c r="GT103" s="179"/>
      <c r="GU103" s="179"/>
      <c r="GV103" s="179"/>
      <c r="GW103" s="179"/>
      <c r="GX103" s="179"/>
      <c r="GY103" s="179"/>
      <c r="GZ103" s="179"/>
      <c r="HA103" s="179"/>
      <c r="HB103" s="179"/>
      <c r="HC103" s="179"/>
      <c r="HD103" s="179"/>
      <c r="HE103" s="179"/>
      <c r="HF103" s="179"/>
      <c r="HG103" s="179"/>
      <c r="HH103" s="179"/>
      <c r="HI103" s="179"/>
      <c r="HJ103" s="179"/>
      <c r="HK103" s="179"/>
      <c r="HL103" s="179"/>
      <c r="HM103" s="179"/>
      <c r="HN103" s="179"/>
      <c r="HO103" s="179"/>
      <c r="HP103" s="179"/>
      <c r="HQ103" s="179"/>
      <c r="HR103" s="179"/>
      <c r="HS103" s="179"/>
      <c r="HT103" s="179"/>
      <c r="HU103" s="179"/>
      <c r="HV103" s="179"/>
      <c r="HW103" s="179"/>
      <c r="HX103" s="179"/>
      <c r="HY103" s="179"/>
      <c r="HZ103" s="179"/>
      <c r="IA103" s="179"/>
      <c r="IB103" s="179"/>
      <c r="IC103" s="179"/>
      <c r="ID103" s="179"/>
      <c r="IE103" s="179"/>
      <c r="IF103" s="179"/>
      <c r="IG103" s="179"/>
      <c r="IH103" s="179"/>
      <c r="II103" s="179"/>
      <c r="IJ103" s="179"/>
      <c r="IK103" s="179"/>
      <c r="IL103" s="179"/>
      <c r="IM103" s="179"/>
      <c r="IN103" s="179"/>
      <c r="IO103" s="179"/>
      <c r="IP103" s="179"/>
      <c r="IQ103" s="179"/>
      <c r="IR103" s="179"/>
      <c r="IS103" s="179"/>
      <c r="IT103" s="179"/>
      <c r="IU103" s="179"/>
      <c r="IV103" s="179"/>
      <c r="IW103" s="179"/>
    </row>
    <row r="104" spans="1:257" s="180" customFormat="1" ht="19.5" customHeight="1">
      <c r="A104" s="128" t="s">
        <v>35</v>
      </c>
      <c r="B104" s="128" t="s">
        <v>92</v>
      </c>
      <c r="C104" s="135"/>
      <c r="D104" s="138"/>
      <c r="E104" s="503"/>
      <c r="F104" s="138"/>
      <c r="G104" s="179"/>
      <c r="H104" s="179"/>
      <c r="I104" s="179"/>
      <c r="J104" s="179"/>
      <c r="K104" s="179"/>
      <c r="L104" s="179"/>
      <c r="M104" s="179"/>
      <c r="N104" s="179"/>
      <c r="O104" s="179"/>
      <c r="P104" s="179"/>
      <c r="Q104" s="179"/>
      <c r="R104" s="179"/>
      <c r="S104" s="179"/>
      <c r="T104" s="179"/>
      <c r="U104" s="179"/>
      <c r="V104" s="179"/>
      <c r="W104" s="179"/>
      <c r="X104" s="179"/>
      <c r="Y104" s="179"/>
      <c r="Z104" s="179"/>
      <c r="AA104" s="179"/>
      <c r="AB104" s="179"/>
      <c r="AC104" s="179"/>
      <c r="AD104" s="179"/>
      <c r="AE104" s="179"/>
      <c r="AF104" s="179"/>
      <c r="AG104" s="179"/>
      <c r="AH104" s="179"/>
      <c r="AI104" s="179"/>
      <c r="AJ104" s="179"/>
      <c r="AK104" s="179"/>
      <c r="AL104" s="179"/>
      <c r="AM104" s="179"/>
      <c r="AN104" s="179"/>
      <c r="AO104" s="179"/>
      <c r="AP104" s="179"/>
      <c r="AQ104" s="179"/>
      <c r="AR104" s="179"/>
      <c r="AS104" s="179"/>
      <c r="AT104" s="179"/>
      <c r="AU104" s="179"/>
      <c r="AV104" s="179"/>
      <c r="AW104" s="179"/>
      <c r="AX104" s="179"/>
      <c r="AY104" s="179"/>
      <c r="AZ104" s="179"/>
      <c r="BA104" s="179"/>
      <c r="BB104" s="179"/>
      <c r="BC104" s="179"/>
      <c r="BD104" s="179"/>
      <c r="BE104" s="179"/>
      <c r="BF104" s="179"/>
      <c r="BG104" s="179"/>
      <c r="BH104" s="179"/>
      <c r="BI104" s="179"/>
      <c r="BJ104" s="179"/>
      <c r="BK104" s="179"/>
      <c r="BL104" s="179"/>
      <c r="BM104" s="179"/>
      <c r="BN104" s="179"/>
      <c r="BO104" s="179"/>
      <c r="BP104" s="179"/>
      <c r="BQ104" s="179"/>
      <c r="BR104" s="179"/>
      <c r="BS104" s="179"/>
      <c r="BT104" s="179"/>
      <c r="BU104" s="179"/>
      <c r="BV104" s="179"/>
      <c r="BW104" s="179"/>
      <c r="BX104" s="179"/>
      <c r="BY104" s="179"/>
      <c r="BZ104" s="179"/>
      <c r="CA104" s="179"/>
      <c r="CB104" s="179"/>
      <c r="CC104" s="179"/>
      <c r="CD104" s="179"/>
      <c r="CE104" s="179"/>
      <c r="CF104" s="179"/>
      <c r="CG104" s="179"/>
      <c r="CH104" s="179"/>
      <c r="CI104" s="179"/>
      <c r="CJ104" s="179"/>
      <c r="CK104" s="179"/>
      <c r="CL104" s="179"/>
      <c r="CM104" s="179"/>
      <c r="CN104" s="179"/>
      <c r="CO104" s="179"/>
      <c r="CP104" s="179"/>
      <c r="CQ104" s="179"/>
      <c r="CR104" s="179"/>
      <c r="CS104" s="179"/>
      <c r="CT104" s="179"/>
      <c r="CU104" s="179"/>
      <c r="CV104" s="179"/>
      <c r="CW104" s="179"/>
      <c r="CX104" s="179"/>
      <c r="CY104" s="179"/>
      <c r="CZ104" s="179"/>
      <c r="DA104" s="179"/>
      <c r="DB104" s="179"/>
      <c r="DC104" s="179"/>
      <c r="DD104" s="179"/>
      <c r="DE104" s="179"/>
      <c r="DF104" s="179"/>
      <c r="DG104" s="179"/>
      <c r="DH104" s="179"/>
      <c r="DI104" s="179"/>
      <c r="DJ104" s="179"/>
      <c r="DK104" s="179"/>
      <c r="DL104" s="179"/>
      <c r="DM104" s="179"/>
      <c r="DN104" s="179"/>
      <c r="DO104" s="179"/>
      <c r="DP104" s="179"/>
      <c r="DQ104" s="179"/>
      <c r="DR104" s="179"/>
      <c r="DS104" s="179"/>
      <c r="DT104" s="179"/>
      <c r="DU104" s="179"/>
      <c r="DV104" s="179"/>
      <c r="DW104" s="179"/>
      <c r="DX104" s="179"/>
      <c r="DY104" s="179"/>
      <c r="DZ104" s="179"/>
      <c r="EA104" s="179"/>
      <c r="EB104" s="179"/>
      <c r="EC104" s="179"/>
      <c r="ED104" s="179"/>
      <c r="EE104" s="179"/>
      <c r="EF104" s="179"/>
      <c r="EG104" s="179"/>
      <c r="EH104" s="179"/>
      <c r="EI104" s="179"/>
      <c r="EJ104" s="179"/>
      <c r="EK104" s="179"/>
      <c r="EL104" s="179"/>
      <c r="EM104" s="179"/>
      <c r="EN104" s="179"/>
      <c r="EO104" s="179"/>
      <c r="EP104" s="179"/>
      <c r="EQ104" s="179"/>
      <c r="ER104" s="179"/>
      <c r="ES104" s="179"/>
      <c r="ET104" s="179"/>
      <c r="EU104" s="179"/>
      <c r="EV104" s="179"/>
      <c r="EW104" s="179"/>
      <c r="EX104" s="179"/>
      <c r="EY104" s="179"/>
      <c r="EZ104" s="179"/>
      <c r="FA104" s="179"/>
      <c r="FB104" s="179"/>
      <c r="FC104" s="179"/>
      <c r="FD104" s="179"/>
      <c r="FE104" s="179"/>
      <c r="FF104" s="179"/>
      <c r="FG104" s="179"/>
      <c r="FH104" s="179"/>
      <c r="FI104" s="179"/>
      <c r="FJ104" s="179"/>
      <c r="FK104" s="179"/>
      <c r="FL104" s="179"/>
      <c r="FM104" s="179"/>
      <c r="FN104" s="179"/>
      <c r="FO104" s="179"/>
      <c r="FP104" s="179"/>
      <c r="FQ104" s="179"/>
      <c r="FR104" s="179"/>
      <c r="FS104" s="179"/>
      <c r="FT104" s="179"/>
      <c r="FU104" s="179"/>
      <c r="FV104" s="179"/>
      <c r="FW104" s="179"/>
      <c r="FX104" s="179"/>
      <c r="FY104" s="179"/>
      <c r="FZ104" s="179"/>
      <c r="GA104" s="179"/>
      <c r="GB104" s="179"/>
      <c r="GC104" s="179"/>
      <c r="GD104" s="179"/>
      <c r="GE104" s="179"/>
      <c r="GF104" s="179"/>
      <c r="GG104" s="179"/>
      <c r="GH104" s="179"/>
      <c r="GI104" s="179"/>
      <c r="GJ104" s="179"/>
      <c r="GK104" s="179"/>
      <c r="GL104" s="179"/>
      <c r="GM104" s="179"/>
      <c r="GN104" s="179"/>
      <c r="GO104" s="179"/>
      <c r="GP104" s="179"/>
      <c r="GQ104" s="179"/>
      <c r="GR104" s="179"/>
      <c r="GS104" s="179"/>
      <c r="GT104" s="179"/>
      <c r="GU104" s="179"/>
      <c r="GV104" s="179"/>
      <c r="GW104" s="179"/>
      <c r="GX104" s="179"/>
      <c r="GY104" s="179"/>
      <c r="GZ104" s="179"/>
      <c r="HA104" s="179"/>
      <c r="HB104" s="179"/>
      <c r="HC104" s="179"/>
      <c r="HD104" s="179"/>
      <c r="HE104" s="179"/>
      <c r="HF104" s="179"/>
      <c r="HG104" s="179"/>
      <c r="HH104" s="179"/>
      <c r="HI104" s="179"/>
      <c r="HJ104" s="179"/>
      <c r="HK104" s="179"/>
      <c r="HL104" s="179"/>
      <c r="HM104" s="179"/>
      <c r="HN104" s="179"/>
      <c r="HO104" s="179"/>
      <c r="HP104" s="179"/>
      <c r="HQ104" s="179"/>
      <c r="HR104" s="179"/>
      <c r="HS104" s="179"/>
      <c r="HT104" s="179"/>
      <c r="HU104" s="179"/>
      <c r="HV104" s="179"/>
      <c r="HW104" s="179"/>
      <c r="HX104" s="179"/>
      <c r="HY104" s="179"/>
      <c r="HZ104" s="179"/>
      <c r="IA104" s="179"/>
      <c r="IB104" s="179"/>
      <c r="IC104" s="179"/>
      <c r="ID104" s="179"/>
      <c r="IE104" s="179"/>
      <c r="IF104" s="179"/>
      <c r="IG104" s="179"/>
      <c r="IH104" s="179"/>
      <c r="II104" s="179"/>
      <c r="IJ104" s="179"/>
      <c r="IK104" s="179"/>
      <c r="IL104" s="179"/>
      <c r="IM104" s="179"/>
      <c r="IN104" s="179"/>
      <c r="IO104" s="179"/>
      <c r="IP104" s="179"/>
      <c r="IQ104" s="179"/>
      <c r="IR104" s="179"/>
      <c r="IS104" s="179"/>
      <c r="IT104" s="179"/>
      <c r="IU104" s="179"/>
      <c r="IV104" s="179"/>
      <c r="IW104" s="179"/>
    </row>
    <row r="105" spans="1:257" s="180" customFormat="1" ht="141.75" customHeight="1">
      <c r="A105" s="128"/>
      <c r="B105" s="137" t="s">
        <v>93</v>
      </c>
      <c r="C105" s="18" t="s">
        <v>102</v>
      </c>
      <c r="D105" s="138">
        <f>D103</f>
        <v>151.57</v>
      </c>
      <c r="E105" s="503"/>
      <c r="F105" s="138">
        <f>D105*E105</f>
        <v>0</v>
      </c>
      <c r="G105" s="179"/>
      <c r="H105" s="179"/>
      <c r="I105" s="179"/>
      <c r="J105" s="179"/>
      <c r="K105" s="179"/>
      <c r="L105" s="179"/>
      <c r="M105" s="179"/>
      <c r="N105" s="179"/>
      <c r="O105" s="179"/>
      <c r="P105" s="179"/>
      <c r="Q105" s="179"/>
      <c r="R105" s="179"/>
      <c r="S105" s="179"/>
      <c r="T105" s="179"/>
      <c r="U105" s="179"/>
      <c r="V105" s="179"/>
      <c r="W105" s="179"/>
      <c r="X105" s="179"/>
      <c r="Y105" s="179"/>
      <c r="Z105" s="179"/>
      <c r="AA105" s="179"/>
      <c r="AB105" s="179"/>
      <c r="AC105" s="179"/>
      <c r="AD105" s="179"/>
      <c r="AE105" s="179"/>
      <c r="AF105" s="179"/>
      <c r="AG105" s="179"/>
      <c r="AH105" s="179"/>
      <c r="AI105" s="179"/>
      <c r="AJ105" s="179"/>
      <c r="AK105" s="179"/>
      <c r="AL105" s="179"/>
      <c r="AM105" s="179"/>
      <c r="AN105" s="179"/>
      <c r="AO105" s="179"/>
      <c r="AP105" s="179"/>
      <c r="AQ105" s="179"/>
      <c r="AR105" s="179"/>
      <c r="AS105" s="179"/>
      <c r="AT105" s="179"/>
      <c r="AU105" s="179"/>
      <c r="AV105" s="179"/>
      <c r="AW105" s="179"/>
      <c r="AX105" s="179"/>
      <c r="AY105" s="179"/>
      <c r="AZ105" s="179"/>
      <c r="BA105" s="179"/>
      <c r="BB105" s="179"/>
      <c r="BC105" s="179"/>
      <c r="BD105" s="179"/>
      <c r="BE105" s="179"/>
      <c r="BF105" s="179"/>
      <c r="BG105" s="179"/>
      <c r="BH105" s="179"/>
      <c r="BI105" s="179"/>
      <c r="BJ105" s="179"/>
      <c r="BK105" s="179"/>
      <c r="BL105" s="179"/>
      <c r="BM105" s="179"/>
      <c r="BN105" s="179"/>
      <c r="BO105" s="179"/>
      <c r="BP105" s="179"/>
      <c r="BQ105" s="179"/>
      <c r="BR105" s="179"/>
      <c r="BS105" s="179"/>
      <c r="BT105" s="179"/>
      <c r="BU105" s="179"/>
      <c r="BV105" s="179"/>
      <c r="BW105" s="179"/>
      <c r="BX105" s="179"/>
      <c r="BY105" s="179"/>
      <c r="BZ105" s="179"/>
      <c r="CA105" s="179"/>
      <c r="CB105" s="179"/>
      <c r="CC105" s="179"/>
      <c r="CD105" s="179"/>
      <c r="CE105" s="179"/>
      <c r="CF105" s="179"/>
      <c r="CG105" s="179"/>
      <c r="CH105" s="179"/>
      <c r="CI105" s="179"/>
      <c r="CJ105" s="179"/>
      <c r="CK105" s="179"/>
      <c r="CL105" s="179"/>
      <c r="CM105" s="179"/>
      <c r="CN105" s="179"/>
      <c r="CO105" s="179"/>
      <c r="CP105" s="179"/>
      <c r="CQ105" s="179"/>
      <c r="CR105" s="179"/>
      <c r="CS105" s="179"/>
      <c r="CT105" s="179"/>
      <c r="CU105" s="179"/>
      <c r="CV105" s="179"/>
      <c r="CW105" s="179"/>
      <c r="CX105" s="179"/>
      <c r="CY105" s="179"/>
      <c r="CZ105" s="179"/>
      <c r="DA105" s="179"/>
      <c r="DB105" s="179"/>
      <c r="DC105" s="179"/>
      <c r="DD105" s="179"/>
      <c r="DE105" s="179"/>
      <c r="DF105" s="179"/>
      <c r="DG105" s="179"/>
      <c r="DH105" s="179"/>
      <c r="DI105" s="179"/>
      <c r="DJ105" s="179"/>
      <c r="DK105" s="179"/>
      <c r="DL105" s="179"/>
      <c r="DM105" s="179"/>
      <c r="DN105" s="179"/>
      <c r="DO105" s="179"/>
      <c r="DP105" s="179"/>
      <c r="DQ105" s="179"/>
      <c r="DR105" s="179"/>
      <c r="DS105" s="179"/>
      <c r="DT105" s="179"/>
      <c r="DU105" s="179"/>
      <c r="DV105" s="179"/>
      <c r="DW105" s="179"/>
      <c r="DX105" s="179"/>
      <c r="DY105" s="179"/>
      <c r="DZ105" s="179"/>
      <c r="EA105" s="179"/>
      <c r="EB105" s="179"/>
      <c r="EC105" s="179"/>
      <c r="ED105" s="179"/>
      <c r="EE105" s="179"/>
      <c r="EF105" s="179"/>
      <c r="EG105" s="179"/>
      <c r="EH105" s="179"/>
      <c r="EI105" s="179"/>
      <c r="EJ105" s="179"/>
      <c r="EK105" s="179"/>
      <c r="EL105" s="179"/>
      <c r="EM105" s="179"/>
      <c r="EN105" s="179"/>
      <c r="EO105" s="179"/>
      <c r="EP105" s="179"/>
      <c r="EQ105" s="179"/>
      <c r="ER105" s="179"/>
      <c r="ES105" s="179"/>
      <c r="ET105" s="179"/>
      <c r="EU105" s="179"/>
      <c r="EV105" s="179"/>
      <c r="EW105" s="179"/>
      <c r="EX105" s="179"/>
      <c r="EY105" s="179"/>
      <c r="EZ105" s="179"/>
      <c r="FA105" s="179"/>
      <c r="FB105" s="179"/>
      <c r="FC105" s="179"/>
      <c r="FD105" s="179"/>
      <c r="FE105" s="179"/>
      <c r="FF105" s="179"/>
      <c r="FG105" s="179"/>
      <c r="FH105" s="179"/>
      <c r="FI105" s="179"/>
      <c r="FJ105" s="179"/>
      <c r="FK105" s="179"/>
      <c r="FL105" s="179"/>
      <c r="FM105" s="179"/>
      <c r="FN105" s="179"/>
      <c r="FO105" s="179"/>
      <c r="FP105" s="179"/>
      <c r="FQ105" s="179"/>
      <c r="FR105" s="179"/>
      <c r="FS105" s="179"/>
      <c r="FT105" s="179"/>
      <c r="FU105" s="179"/>
      <c r="FV105" s="179"/>
      <c r="FW105" s="179"/>
      <c r="FX105" s="179"/>
      <c r="FY105" s="179"/>
      <c r="FZ105" s="179"/>
      <c r="GA105" s="179"/>
      <c r="GB105" s="179"/>
      <c r="GC105" s="179"/>
      <c r="GD105" s="179"/>
      <c r="GE105" s="179"/>
      <c r="GF105" s="179"/>
      <c r="GG105" s="179"/>
      <c r="GH105" s="179"/>
      <c r="GI105" s="179"/>
      <c r="GJ105" s="179"/>
      <c r="GK105" s="179"/>
      <c r="GL105" s="179"/>
      <c r="GM105" s="179"/>
      <c r="GN105" s="179"/>
      <c r="GO105" s="179"/>
      <c r="GP105" s="179"/>
      <c r="GQ105" s="179"/>
      <c r="GR105" s="179"/>
      <c r="GS105" s="179"/>
      <c r="GT105" s="179"/>
      <c r="GU105" s="179"/>
      <c r="GV105" s="179"/>
      <c r="GW105" s="179"/>
      <c r="GX105" s="179"/>
      <c r="GY105" s="179"/>
      <c r="GZ105" s="179"/>
      <c r="HA105" s="179"/>
      <c r="HB105" s="179"/>
      <c r="HC105" s="179"/>
      <c r="HD105" s="179"/>
      <c r="HE105" s="179"/>
      <c r="HF105" s="179"/>
      <c r="HG105" s="179"/>
      <c r="HH105" s="179"/>
      <c r="HI105" s="179"/>
      <c r="HJ105" s="179"/>
      <c r="HK105" s="179"/>
      <c r="HL105" s="179"/>
      <c r="HM105" s="179"/>
      <c r="HN105" s="179"/>
      <c r="HO105" s="179"/>
      <c r="HP105" s="179"/>
      <c r="HQ105" s="179"/>
      <c r="HR105" s="179"/>
      <c r="HS105" s="179"/>
      <c r="HT105" s="179"/>
      <c r="HU105" s="179"/>
      <c r="HV105" s="179"/>
      <c r="HW105" s="179"/>
      <c r="HX105" s="179"/>
      <c r="HY105" s="179"/>
      <c r="HZ105" s="179"/>
      <c r="IA105" s="179"/>
      <c r="IB105" s="179"/>
      <c r="IC105" s="179"/>
      <c r="ID105" s="179"/>
      <c r="IE105" s="179"/>
      <c r="IF105" s="179"/>
      <c r="IG105" s="179"/>
      <c r="IH105" s="179"/>
      <c r="II105" s="179"/>
      <c r="IJ105" s="179"/>
      <c r="IK105" s="179"/>
      <c r="IL105" s="179"/>
      <c r="IM105" s="179"/>
      <c r="IN105" s="179"/>
      <c r="IO105" s="179"/>
      <c r="IP105" s="179"/>
      <c r="IQ105" s="179"/>
      <c r="IR105" s="179"/>
      <c r="IS105" s="179"/>
      <c r="IT105" s="179"/>
      <c r="IU105" s="179"/>
      <c r="IV105" s="179"/>
      <c r="IW105" s="179"/>
    </row>
    <row r="106" spans="1:257" ht="41.1" customHeight="1">
      <c r="A106" s="128" t="s">
        <v>37</v>
      </c>
      <c r="B106" s="128" t="s">
        <v>94</v>
      </c>
      <c r="C106" s="135"/>
      <c r="D106" s="138"/>
      <c r="E106" s="503"/>
      <c r="F106" s="138"/>
    </row>
    <row r="107" spans="1:257" ht="82.5" customHeight="1">
      <c r="A107" s="128"/>
      <c r="B107" s="137" t="s">
        <v>95</v>
      </c>
      <c r="C107" s="147" t="s">
        <v>129</v>
      </c>
      <c r="D107" s="146">
        <f>D14</f>
        <v>19.309999999999999</v>
      </c>
      <c r="E107" s="503"/>
      <c r="F107" s="138">
        <f>D107*E107</f>
        <v>0</v>
      </c>
    </row>
    <row r="108" spans="1:257" s="180" customFormat="1" ht="22.5" customHeight="1">
      <c r="A108" s="128" t="s">
        <v>161</v>
      </c>
      <c r="B108" s="128" t="s">
        <v>96</v>
      </c>
      <c r="C108" s="135"/>
      <c r="D108" s="186"/>
      <c r="E108" s="509"/>
      <c r="F108" s="136"/>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79"/>
      <c r="AM108" s="179"/>
      <c r="AN108" s="179"/>
      <c r="AO108" s="179"/>
      <c r="AP108" s="179"/>
      <c r="AQ108" s="179"/>
      <c r="AR108" s="179"/>
      <c r="AS108" s="179"/>
      <c r="AT108" s="179"/>
      <c r="AU108" s="179"/>
      <c r="AV108" s="179"/>
      <c r="AW108" s="179"/>
      <c r="AX108" s="179"/>
      <c r="AY108" s="179"/>
      <c r="AZ108" s="179"/>
      <c r="BA108" s="179"/>
      <c r="BB108" s="179"/>
      <c r="BC108" s="179"/>
      <c r="BD108" s="179"/>
      <c r="BE108" s="179"/>
      <c r="BF108" s="179"/>
      <c r="BG108" s="179"/>
      <c r="BH108" s="179"/>
      <c r="BI108" s="179"/>
      <c r="BJ108" s="179"/>
      <c r="BK108" s="179"/>
      <c r="BL108" s="179"/>
      <c r="BM108" s="179"/>
      <c r="BN108" s="179"/>
      <c r="BO108" s="179"/>
      <c r="BP108" s="179"/>
      <c r="BQ108" s="179"/>
      <c r="BR108" s="179"/>
      <c r="BS108" s="179"/>
      <c r="BT108" s="179"/>
      <c r="BU108" s="179"/>
      <c r="BV108" s="179"/>
      <c r="BW108" s="179"/>
      <c r="BX108" s="179"/>
      <c r="BY108" s="179"/>
      <c r="BZ108" s="179"/>
      <c r="CA108" s="179"/>
      <c r="CB108" s="179"/>
      <c r="CC108" s="179"/>
      <c r="CD108" s="179"/>
      <c r="CE108" s="179"/>
      <c r="CF108" s="179"/>
      <c r="CG108" s="179"/>
      <c r="CH108" s="179"/>
      <c r="CI108" s="179"/>
      <c r="CJ108" s="179"/>
      <c r="CK108" s="179"/>
      <c r="CL108" s="179"/>
      <c r="CM108" s="179"/>
      <c r="CN108" s="179"/>
      <c r="CO108" s="179"/>
      <c r="CP108" s="179"/>
      <c r="CQ108" s="179"/>
      <c r="CR108" s="179"/>
      <c r="CS108" s="179"/>
      <c r="CT108" s="179"/>
      <c r="CU108" s="179"/>
      <c r="CV108" s="179"/>
      <c r="CW108" s="179"/>
      <c r="CX108" s="179"/>
      <c r="CY108" s="179"/>
      <c r="CZ108" s="179"/>
      <c r="DA108" s="179"/>
      <c r="DB108" s="179"/>
      <c r="DC108" s="179"/>
      <c r="DD108" s="179"/>
      <c r="DE108" s="179"/>
      <c r="DF108" s="179"/>
      <c r="DG108" s="179"/>
      <c r="DH108" s="179"/>
      <c r="DI108" s="179"/>
      <c r="DJ108" s="179"/>
      <c r="DK108" s="179"/>
      <c r="DL108" s="179"/>
      <c r="DM108" s="179"/>
      <c r="DN108" s="179"/>
      <c r="DO108" s="179"/>
      <c r="DP108" s="179"/>
      <c r="DQ108" s="179"/>
      <c r="DR108" s="179"/>
      <c r="DS108" s="179"/>
      <c r="DT108" s="179"/>
      <c r="DU108" s="179"/>
      <c r="DV108" s="179"/>
      <c r="DW108" s="179"/>
      <c r="DX108" s="179"/>
      <c r="DY108" s="179"/>
      <c r="DZ108" s="179"/>
      <c r="EA108" s="179"/>
      <c r="EB108" s="179"/>
      <c r="EC108" s="179"/>
      <c r="ED108" s="179"/>
      <c r="EE108" s="179"/>
      <c r="EF108" s="179"/>
      <c r="EG108" s="179"/>
      <c r="EH108" s="179"/>
      <c r="EI108" s="179"/>
      <c r="EJ108" s="179"/>
      <c r="EK108" s="179"/>
      <c r="EL108" s="179"/>
      <c r="EM108" s="179"/>
      <c r="EN108" s="179"/>
      <c r="EO108" s="179"/>
      <c r="EP108" s="179"/>
      <c r="EQ108" s="179"/>
      <c r="ER108" s="179"/>
      <c r="ES108" s="179"/>
      <c r="ET108" s="179"/>
      <c r="EU108" s="179"/>
      <c r="EV108" s="179"/>
      <c r="EW108" s="179"/>
      <c r="EX108" s="179"/>
      <c r="EY108" s="179"/>
      <c r="EZ108" s="179"/>
      <c r="FA108" s="179"/>
      <c r="FB108" s="179"/>
      <c r="FC108" s="179"/>
      <c r="FD108" s="179"/>
      <c r="FE108" s="179"/>
      <c r="FF108" s="179"/>
      <c r="FG108" s="179"/>
      <c r="FH108" s="179"/>
      <c r="FI108" s="179"/>
      <c r="FJ108" s="179"/>
      <c r="FK108" s="179"/>
      <c r="FL108" s="179"/>
      <c r="FM108" s="179"/>
      <c r="FN108" s="179"/>
      <c r="FO108" s="179"/>
      <c r="FP108" s="179"/>
      <c r="FQ108" s="179"/>
      <c r="FR108" s="179"/>
      <c r="FS108" s="179"/>
      <c r="FT108" s="179"/>
      <c r="FU108" s="179"/>
      <c r="FV108" s="179"/>
      <c r="FW108" s="179"/>
      <c r="FX108" s="179"/>
      <c r="FY108" s="179"/>
      <c r="FZ108" s="179"/>
      <c r="GA108" s="179"/>
      <c r="GB108" s="179"/>
      <c r="GC108" s="179"/>
      <c r="GD108" s="179"/>
      <c r="GE108" s="179"/>
      <c r="GF108" s="179"/>
      <c r="GG108" s="179"/>
      <c r="GH108" s="179"/>
      <c r="GI108" s="179"/>
      <c r="GJ108" s="179"/>
      <c r="GK108" s="179"/>
      <c r="GL108" s="179"/>
      <c r="GM108" s="179"/>
      <c r="GN108" s="179"/>
      <c r="GO108" s="179"/>
      <c r="GP108" s="179"/>
      <c r="GQ108" s="179"/>
      <c r="GR108" s="179"/>
      <c r="GS108" s="179"/>
      <c r="GT108" s="179"/>
      <c r="GU108" s="179"/>
      <c r="GV108" s="179"/>
      <c r="GW108" s="179"/>
      <c r="GX108" s="179"/>
      <c r="GY108" s="179"/>
      <c r="GZ108" s="179"/>
      <c r="HA108" s="179"/>
      <c r="HB108" s="179"/>
      <c r="HC108" s="179"/>
      <c r="HD108" s="179"/>
      <c r="HE108" s="179"/>
      <c r="HF108" s="179"/>
      <c r="HG108" s="179"/>
      <c r="HH108" s="179"/>
      <c r="HI108" s="179"/>
      <c r="HJ108" s="179"/>
      <c r="HK108" s="179"/>
      <c r="HL108" s="179"/>
      <c r="HM108" s="179"/>
      <c r="HN108" s="179"/>
      <c r="HO108" s="179"/>
      <c r="HP108" s="179"/>
      <c r="HQ108" s="179"/>
      <c r="HR108" s="179"/>
      <c r="HS108" s="179"/>
      <c r="HT108" s="179"/>
      <c r="HU108" s="179"/>
      <c r="HV108" s="179"/>
      <c r="HW108" s="179"/>
      <c r="HX108" s="179"/>
      <c r="HY108" s="179"/>
      <c r="HZ108" s="179"/>
      <c r="IA108" s="179"/>
      <c r="IB108" s="179"/>
      <c r="IC108" s="179"/>
      <c r="ID108" s="179"/>
      <c r="IE108" s="179"/>
      <c r="IF108" s="179"/>
      <c r="IG108" s="179"/>
      <c r="IH108" s="179"/>
      <c r="II108" s="179"/>
      <c r="IJ108" s="179"/>
      <c r="IK108" s="179"/>
      <c r="IL108" s="179"/>
      <c r="IM108" s="179"/>
      <c r="IN108" s="179"/>
      <c r="IO108" s="179"/>
      <c r="IP108" s="179"/>
      <c r="IQ108" s="179"/>
      <c r="IR108" s="179"/>
      <c r="IS108" s="179"/>
      <c r="IT108" s="179"/>
      <c r="IU108" s="179"/>
      <c r="IV108" s="179"/>
      <c r="IW108" s="179"/>
    </row>
    <row r="109" spans="1:257" s="180" customFormat="1" ht="202.5" customHeight="1">
      <c r="A109" s="128"/>
      <c r="B109" s="137" t="s">
        <v>171</v>
      </c>
      <c r="C109" s="135" t="s">
        <v>65</v>
      </c>
      <c r="D109" s="138">
        <f>D105</f>
        <v>151.57</v>
      </c>
      <c r="E109" s="503"/>
      <c r="F109" s="138">
        <f>D109*E109</f>
        <v>0</v>
      </c>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79"/>
      <c r="AM109" s="179"/>
      <c r="AN109" s="179"/>
      <c r="AO109" s="179"/>
      <c r="AP109" s="179"/>
      <c r="AQ109" s="179"/>
      <c r="AR109" s="179"/>
      <c r="AS109" s="179"/>
      <c r="AT109" s="179"/>
      <c r="AU109" s="179"/>
      <c r="AV109" s="179"/>
      <c r="AW109" s="179"/>
      <c r="AX109" s="179"/>
      <c r="AY109" s="179"/>
      <c r="AZ109" s="179"/>
      <c r="BA109" s="179"/>
      <c r="BB109" s="179"/>
      <c r="BC109" s="179"/>
      <c r="BD109" s="179"/>
      <c r="BE109" s="179"/>
      <c r="BF109" s="179"/>
      <c r="BG109" s="179"/>
      <c r="BH109" s="179"/>
      <c r="BI109" s="179"/>
      <c r="BJ109" s="179"/>
      <c r="BK109" s="179"/>
      <c r="BL109" s="179"/>
      <c r="BM109" s="179"/>
      <c r="BN109" s="179"/>
      <c r="BO109" s="179"/>
      <c r="BP109" s="179"/>
      <c r="BQ109" s="179"/>
      <c r="BR109" s="179"/>
      <c r="BS109" s="179"/>
      <c r="BT109" s="179"/>
      <c r="BU109" s="179"/>
      <c r="BV109" s="179"/>
      <c r="BW109" s="179"/>
      <c r="BX109" s="179"/>
      <c r="BY109" s="179"/>
      <c r="BZ109" s="179"/>
      <c r="CA109" s="179"/>
      <c r="CB109" s="179"/>
      <c r="CC109" s="179"/>
      <c r="CD109" s="179"/>
      <c r="CE109" s="179"/>
      <c r="CF109" s="179"/>
      <c r="CG109" s="179"/>
      <c r="CH109" s="179"/>
      <c r="CI109" s="179"/>
      <c r="CJ109" s="179"/>
      <c r="CK109" s="179"/>
      <c r="CL109" s="179"/>
      <c r="CM109" s="179"/>
      <c r="CN109" s="179"/>
      <c r="CO109" s="179"/>
      <c r="CP109" s="179"/>
      <c r="CQ109" s="179"/>
      <c r="CR109" s="179"/>
      <c r="CS109" s="179"/>
      <c r="CT109" s="179"/>
      <c r="CU109" s="179"/>
      <c r="CV109" s="179"/>
      <c r="CW109" s="179"/>
      <c r="CX109" s="179"/>
      <c r="CY109" s="179"/>
      <c r="CZ109" s="179"/>
      <c r="DA109" s="179"/>
      <c r="DB109" s="179"/>
      <c r="DC109" s="179"/>
      <c r="DD109" s="179"/>
      <c r="DE109" s="179"/>
      <c r="DF109" s="179"/>
      <c r="DG109" s="179"/>
      <c r="DH109" s="179"/>
      <c r="DI109" s="179"/>
      <c r="DJ109" s="179"/>
      <c r="DK109" s="179"/>
      <c r="DL109" s="179"/>
      <c r="DM109" s="179"/>
      <c r="DN109" s="179"/>
      <c r="DO109" s="179"/>
      <c r="DP109" s="179"/>
      <c r="DQ109" s="179"/>
      <c r="DR109" s="179"/>
      <c r="DS109" s="179"/>
      <c r="DT109" s="179"/>
      <c r="DU109" s="179"/>
      <c r="DV109" s="179"/>
      <c r="DW109" s="179"/>
      <c r="DX109" s="179"/>
      <c r="DY109" s="179"/>
      <c r="DZ109" s="179"/>
      <c r="EA109" s="179"/>
      <c r="EB109" s="179"/>
      <c r="EC109" s="179"/>
      <c r="ED109" s="179"/>
      <c r="EE109" s="179"/>
      <c r="EF109" s="179"/>
      <c r="EG109" s="179"/>
      <c r="EH109" s="179"/>
      <c r="EI109" s="179"/>
      <c r="EJ109" s="179"/>
      <c r="EK109" s="179"/>
      <c r="EL109" s="179"/>
      <c r="EM109" s="179"/>
      <c r="EN109" s="179"/>
      <c r="EO109" s="179"/>
      <c r="EP109" s="179"/>
      <c r="EQ109" s="179"/>
      <c r="ER109" s="179"/>
      <c r="ES109" s="179"/>
      <c r="ET109" s="179"/>
      <c r="EU109" s="179"/>
      <c r="EV109" s="179"/>
      <c r="EW109" s="179"/>
      <c r="EX109" s="179"/>
      <c r="EY109" s="179"/>
      <c r="EZ109" s="179"/>
      <c r="FA109" s="179"/>
      <c r="FB109" s="179"/>
      <c r="FC109" s="179"/>
      <c r="FD109" s="179"/>
      <c r="FE109" s="179"/>
      <c r="FF109" s="179"/>
      <c r="FG109" s="179"/>
      <c r="FH109" s="179"/>
      <c r="FI109" s="179"/>
      <c r="FJ109" s="179"/>
      <c r="FK109" s="179"/>
      <c r="FL109" s="179"/>
      <c r="FM109" s="179"/>
      <c r="FN109" s="179"/>
      <c r="FO109" s="179"/>
      <c r="FP109" s="179"/>
      <c r="FQ109" s="179"/>
      <c r="FR109" s="179"/>
      <c r="FS109" s="179"/>
      <c r="FT109" s="179"/>
      <c r="FU109" s="179"/>
      <c r="FV109" s="179"/>
      <c r="FW109" s="179"/>
      <c r="FX109" s="179"/>
      <c r="FY109" s="179"/>
      <c r="FZ109" s="179"/>
      <c r="GA109" s="179"/>
      <c r="GB109" s="179"/>
      <c r="GC109" s="179"/>
      <c r="GD109" s="179"/>
      <c r="GE109" s="179"/>
      <c r="GF109" s="179"/>
      <c r="GG109" s="179"/>
      <c r="GH109" s="179"/>
      <c r="GI109" s="179"/>
      <c r="GJ109" s="179"/>
      <c r="GK109" s="179"/>
      <c r="GL109" s="179"/>
      <c r="GM109" s="179"/>
      <c r="GN109" s="179"/>
      <c r="GO109" s="179"/>
      <c r="GP109" s="179"/>
      <c r="GQ109" s="179"/>
      <c r="GR109" s="179"/>
      <c r="GS109" s="179"/>
      <c r="GT109" s="179"/>
      <c r="GU109" s="179"/>
      <c r="GV109" s="179"/>
      <c r="GW109" s="179"/>
      <c r="GX109" s="179"/>
      <c r="GY109" s="179"/>
      <c r="GZ109" s="179"/>
      <c r="HA109" s="179"/>
      <c r="HB109" s="179"/>
      <c r="HC109" s="179"/>
      <c r="HD109" s="179"/>
      <c r="HE109" s="179"/>
      <c r="HF109" s="179"/>
      <c r="HG109" s="179"/>
      <c r="HH109" s="179"/>
      <c r="HI109" s="179"/>
      <c r="HJ109" s="179"/>
      <c r="HK109" s="179"/>
      <c r="HL109" s="179"/>
      <c r="HM109" s="179"/>
      <c r="HN109" s="179"/>
      <c r="HO109" s="179"/>
      <c r="HP109" s="179"/>
      <c r="HQ109" s="179"/>
      <c r="HR109" s="179"/>
      <c r="HS109" s="179"/>
      <c r="HT109" s="179"/>
      <c r="HU109" s="179"/>
      <c r="HV109" s="179"/>
      <c r="HW109" s="179"/>
      <c r="HX109" s="179"/>
      <c r="HY109" s="179"/>
      <c r="HZ109" s="179"/>
      <c r="IA109" s="179"/>
      <c r="IB109" s="179"/>
      <c r="IC109" s="179"/>
      <c r="ID109" s="179"/>
      <c r="IE109" s="179"/>
      <c r="IF109" s="179"/>
      <c r="IG109" s="179"/>
      <c r="IH109" s="179"/>
      <c r="II109" s="179"/>
      <c r="IJ109" s="179"/>
      <c r="IK109" s="179"/>
      <c r="IL109" s="179"/>
      <c r="IM109" s="179"/>
      <c r="IN109" s="179"/>
      <c r="IO109" s="179"/>
      <c r="IP109" s="179"/>
      <c r="IQ109" s="179"/>
      <c r="IR109" s="179"/>
      <c r="IS109" s="179"/>
      <c r="IT109" s="179"/>
      <c r="IU109" s="179"/>
      <c r="IV109" s="179"/>
      <c r="IW109" s="179"/>
    </row>
    <row r="110" spans="1:257" s="180" customFormat="1" ht="15.75" customHeight="1">
      <c r="A110" s="128" t="s">
        <v>58</v>
      </c>
      <c r="B110" s="128" t="s">
        <v>99</v>
      </c>
      <c r="C110" s="135"/>
      <c r="D110" s="172"/>
      <c r="E110" s="509"/>
      <c r="F110" s="136"/>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79"/>
      <c r="AM110" s="179"/>
      <c r="AN110" s="179"/>
      <c r="AO110" s="179"/>
      <c r="AP110" s="179"/>
      <c r="AQ110" s="179"/>
      <c r="AR110" s="179"/>
      <c r="AS110" s="179"/>
      <c r="AT110" s="179"/>
      <c r="AU110" s="179"/>
      <c r="AV110" s="179"/>
      <c r="AW110" s="179"/>
      <c r="AX110" s="179"/>
      <c r="AY110" s="179"/>
      <c r="AZ110" s="179"/>
      <c r="BA110" s="179"/>
      <c r="BB110" s="179"/>
      <c r="BC110" s="179"/>
      <c r="BD110" s="179"/>
      <c r="BE110" s="179"/>
      <c r="BF110" s="179"/>
      <c r="BG110" s="179"/>
      <c r="BH110" s="179"/>
      <c r="BI110" s="179"/>
      <c r="BJ110" s="179"/>
      <c r="BK110" s="179"/>
      <c r="BL110" s="179"/>
      <c r="BM110" s="179"/>
      <c r="BN110" s="179"/>
      <c r="BO110" s="179"/>
      <c r="BP110" s="179"/>
      <c r="BQ110" s="179"/>
      <c r="BR110" s="179"/>
      <c r="BS110" s="179"/>
      <c r="BT110" s="179"/>
      <c r="BU110" s="179"/>
      <c r="BV110" s="179"/>
      <c r="BW110" s="179"/>
      <c r="BX110" s="179"/>
      <c r="BY110" s="179"/>
      <c r="BZ110" s="179"/>
      <c r="CA110" s="179"/>
      <c r="CB110" s="179"/>
      <c r="CC110" s="179"/>
      <c r="CD110" s="179"/>
      <c r="CE110" s="179"/>
      <c r="CF110" s="179"/>
      <c r="CG110" s="179"/>
      <c r="CH110" s="179"/>
      <c r="CI110" s="179"/>
      <c r="CJ110" s="179"/>
      <c r="CK110" s="179"/>
      <c r="CL110" s="179"/>
      <c r="CM110" s="179"/>
      <c r="CN110" s="179"/>
      <c r="CO110" s="179"/>
      <c r="CP110" s="179"/>
      <c r="CQ110" s="179"/>
      <c r="CR110" s="179"/>
      <c r="CS110" s="179"/>
      <c r="CT110" s="179"/>
      <c r="CU110" s="179"/>
      <c r="CV110" s="179"/>
      <c r="CW110" s="179"/>
      <c r="CX110" s="179"/>
      <c r="CY110" s="179"/>
      <c r="CZ110" s="179"/>
      <c r="DA110" s="179"/>
      <c r="DB110" s="179"/>
      <c r="DC110" s="179"/>
      <c r="DD110" s="179"/>
      <c r="DE110" s="179"/>
      <c r="DF110" s="179"/>
      <c r="DG110" s="179"/>
      <c r="DH110" s="179"/>
      <c r="DI110" s="179"/>
      <c r="DJ110" s="179"/>
      <c r="DK110" s="179"/>
      <c r="DL110" s="179"/>
      <c r="DM110" s="179"/>
      <c r="DN110" s="179"/>
      <c r="DO110" s="179"/>
      <c r="DP110" s="179"/>
      <c r="DQ110" s="179"/>
      <c r="DR110" s="179"/>
      <c r="DS110" s="179"/>
      <c r="DT110" s="179"/>
      <c r="DU110" s="179"/>
      <c r="DV110" s="179"/>
      <c r="DW110" s="179"/>
      <c r="DX110" s="179"/>
      <c r="DY110" s="179"/>
      <c r="DZ110" s="179"/>
      <c r="EA110" s="179"/>
      <c r="EB110" s="179"/>
      <c r="EC110" s="179"/>
      <c r="ED110" s="179"/>
      <c r="EE110" s="179"/>
      <c r="EF110" s="179"/>
      <c r="EG110" s="179"/>
      <c r="EH110" s="179"/>
      <c r="EI110" s="179"/>
      <c r="EJ110" s="179"/>
      <c r="EK110" s="179"/>
      <c r="EL110" s="179"/>
      <c r="EM110" s="179"/>
      <c r="EN110" s="179"/>
      <c r="EO110" s="179"/>
      <c r="EP110" s="179"/>
      <c r="EQ110" s="179"/>
      <c r="ER110" s="179"/>
      <c r="ES110" s="179"/>
      <c r="ET110" s="179"/>
      <c r="EU110" s="179"/>
      <c r="EV110" s="179"/>
      <c r="EW110" s="179"/>
      <c r="EX110" s="179"/>
      <c r="EY110" s="179"/>
      <c r="EZ110" s="179"/>
      <c r="FA110" s="179"/>
      <c r="FB110" s="179"/>
      <c r="FC110" s="179"/>
      <c r="FD110" s="179"/>
      <c r="FE110" s="179"/>
      <c r="FF110" s="179"/>
      <c r="FG110" s="179"/>
      <c r="FH110" s="179"/>
      <c r="FI110" s="179"/>
      <c r="FJ110" s="179"/>
      <c r="FK110" s="179"/>
      <c r="FL110" s="179"/>
      <c r="FM110" s="179"/>
      <c r="FN110" s="179"/>
      <c r="FO110" s="179"/>
      <c r="FP110" s="179"/>
      <c r="FQ110" s="179"/>
      <c r="FR110" s="179"/>
      <c r="FS110" s="179"/>
      <c r="FT110" s="179"/>
      <c r="FU110" s="179"/>
      <c r="FV110" s="179"/>
      <c r="FW110" s="179"/>
      <c r="FX110" s="179"/>
      <c r="FY110" s="179"/>
      <c r="FZ110" s="179"/>
      <c r="GA110" s="179"/>
      <c r="GB110" s="179"/>
      <c r="GC110" s="179"/>
      <c r="GD110" s="179"/>
      <c r="GE110" s="179"/>
      <c r="GF110" s="179"/>
      <c r="GG110" s="179"/>
      <c r="GH110" s="179"/>
      <c r="GI110" s="179"/>
      <c r="GJ110" s="179"/>
      <c r="GK110" s="179"/>
      <c r="GL110" s="179"/>
      <c r="GM110" s="179"/>
      <c r="GN110" s="179"/>
      <c r="GO110" s="179"/>
      <c r="GP110" s="179"/>
      <c r="GQ110" s="179"/>
      <c r="GR110" s="179"/>
      <c r="GS110" s="179"/>
      <c r="GT110" s="179"/>
      <c r="GU110" s="179"/>
      <c r="GV110" s="179"/>
      <c r="GW110" s="179"/>
      <c r="GX110" s="179"/>
      <c r="GY110" s="179"/>
      <c r="GZ110" s="179"/>
      <c r="HA110" s="179"/>
      <c r="HB110" s="179"/>
      <c r="HC110" s="179"/>
      <c r="HD110" s="179"/>
      <c r="HE110" s="179"/>
      <c r="HF110" s="179"/>
      <c r="HG110" s="179"/>
      <c r="HH110" s="179"/>
      <c r="HI110" s="179"/>
      <c r="HJ110" s="179"/>
      <c r="HK110" s="179"/>
      <c r="HL110" s="179"/>
      <c r="HM110" s="179"/>
      <c r="HN110" s="179"/>
      <c r="HO110" s="179"/>
      <c r="HP110" s="179"/>
      <c r="HQ110" s="179"/>
      <c r="HR110" s="179"/>
      <c r="HS110" s="179"/>
      <c r="HT110" s="179"/>
      <c r="HU110" s="179"/>
      <c r="HV110" s="179"/>
      <c r="HW110" s="179"/>
      <c r="HX110" s="179"/>
      <c r="HY110" s="179"/>
      <c r="HZ110" s="179"/>
      <c r="IA110" s="179"/>
      <c r="IB110" s="179"/>
      <c r="IC110" s="179"/>
      <c r="ID110" s="179"/>
      <c r="IE110" s="179"/>
      <c r="IF110" s="179"/>
      <c r="IG110" s="179"/>
      <c r="IH110" s="179"/>
      <c r="II110" s="179"/>
      <c r="IJ110" s="179"/>
      <c r="IK110" s="179"/>
      <c r="IL110" s="179"/>
      <c r="IM110" s="179"/>
      <c r="IN110" s="179"/>
      <c r="IO110" s="179"/>
      <c r="IP110" s="179"/>
      <c r="IQ110" s="179"/>
      <c r="IR110" s="179"/>
      <c r="IS110" s="179"/>
      <c r="IT110" s="179"/>
      <c r="IU110" s="179"/>
      <c r="IV110" s="179"/>
      <c r="IW110" s="179"/>
    </row>
    <row r="111" spans="1:257" s="180" customFormat="1" ht="128.25" customHeight="1">
      <c r="A111" s="128"/>
      <c r="B111" s="137" t="s">
        <v>100</v>
      </c>
      <c r="C111" s="18" t="s">
        <v>102</v>
      </c>
      <c r="D111" s="166">
        <f>D109</f>
        <v>151.57</v>
      </c>
      <c r="E111" s="503"/>
      <c r="F111" s="138">
        <f>D111*E111</f>
        <v>0</v>
      </c>
      <c r="G111" s="179"/>
      <c r="H111" s="179"/>
      <c r="I111" s="179"/>
      <c r="J111" s="179"/>
      <c r="K111" s="179"/>
      <c r="L111" s="179"/>
      <c r="M111" s="179"/>
      <c r="N111" s="179"/>
      <c r="O111" s="179"/>
      <c r="P111" s="179"/>
      <c r="Q111" s="179"/>
      <c r="R111" s="179"/>
      <c r="S111" s="179"/>
      <c r="T111" s="179"/>
      <c r="U111" s="179"/>
      <c r="V111" s="179"/>
      <c r="W111" s="179"/>
      <c r="X111" s="179"/>
      <c r="Y111" s="179"/>
      <c r="Z111" s="179"/>
      <c r="AA111" s="179"/>
      <c r="AB111" s="179"/>
      <c r="AC111" s="179"/>
      <c r="AD111" s="179"/>
      <c r="AE111" s="179"/>
      <c r="AF111" s="179"/>
      <c r="AG111" s="179"/>
      <c r="AH111" s="179"/>
      <c r="AI111" s="179"/>
      <c r="AJ111" s="179"/>
      <c r="AK111" s="179"/>
      <c r="AL111" s="179"/>
      <c r="AM111" s="179"/>
      <c r="AN111" s="179"/>
      <c r="AO111" s="179"/>
      <c r="AP111" s="179"/>
      <c r="AQ111" s="179"/>
      <c r="AR111" s="179"/>
      <c r="AS111" s="179"/>
      <c r="AT111" s="179"/>
      <c r="AU111" s="179"/>
      <c r="AV111" s="179"/>
      <c r="AW111" s="179"/>
      <c r="AX111" s="179"/>
      <c r="AY111" s="179"/>
      <c r="AZ111" s="179"/>
      <c r="BA111" s="179"/>
      <c r="BB111" s="179"/>
      <c r="BC111" s="179"/>
      <c r="BD111" s="179"/>
      <c r="BE111" s="179"/>
      <c r="BF111" s="179"/>
      <c r="BG111" s="179"/>
      <c r="BH111" s="179"/>
      <c r="BI111" s="179"/>
      <c r="BJ111" s="179"/>
      <c r="BK111" s="179"/>
      <c r="BL111" s="179"/>
      <c r="BM111" s="179"/>
      <c r="BN111" s="179"/>
      <c r="BO111" s="179"/>
      <c r="BP111" s="179"/>
      <c r="BQ111" s="179"/>
      <c r="BR111" s="179"/>
      <c r="BS111" s="179"/>
      <c r="BT111" s="179"/>
      <c r="BU111" s="179"/>
      <c r="BV111" s="179"/>
      <c r="BW111" s="179"/>
      <c r="BX111" s="179"/>
      <c r="BY111" s="179"/>
      <c r="BZ111" s="179"/>
      <c r="CA111" s="179"/>
      <c r="CB111" s="179"/>
      <c r="CC111" s="179"/>
      <c r="CD111" s="179"/>
      <c r="CE111" s="179"/>
      <c r="CF111" s="179"/>
      <c r="CG111" s="179"/>
      <c r="CH111" s="179"/>
      <c r="CI111" s="179"/>
      <c r="CJ111" s="179"/>
      <c r="CK111" s="179"/>
      <c r="CL111" s="179"/>
      <c r="CM111" s="179"/>
      <c r="CN111" s="179"/>
      <c r="CO111" s="179"/>
      <c r="CP111" s="179"/>
      <c r="CQ111" s="179"/>
      <c r="CR111" s="179"/>
      <c r="CS111" s="179"/>
      <c r="CT111" s="179"/>
      <c r="CU111" s="179"/>
      <c r="CV111" s="179"/>
      <c r="CW111" s="179"/>
      <c r="CX111" s="179"/>
      <c r="CY111" s="179"/>
      <c r="CZ111" s="179"/>
      <c r="DA111" s="179"/>
      <c r="DB111" s="179"/>
      <c r="DC111" s="179"/>
      <c r="DD111" s="179"/>
      <c r="DE111" s="179"/>
      <c r="DF111" s="179"/>
      <c r="DG111" s="179"/>
      <c r="DH111" s="179"/>
      <c r="DI111" s="179"/>
      <c r="DJ111" s="179"/>
      <c r="DK111" s="179"/>
      <c r="DL111" s="179"/>
      <c r="DM111" s="179"/>
      <c r="DN111" s="179"/>
      <c r="DO111" s="179"/>
      <c r="DP111" s="179"/>
      <c r="DQ111" s="179"/>
      <c r="DR111" s="179"/>
      <c r="DS111" s="179"/>
      <c r="DT111" s="179"/>
      <c r="DU111" s="179"/>
      <c r="DV111" s="179"/>
      <c r="DW111" s="179"/>
      <c r="DX111" s="179"/>
      <c r="DY111" s="179"/>
      <c r="DZ111" s="179"/>
      <c r="EA111" s="179"/>
      <c r="EB111" s="179"/>
      <c r="EC111" s="179"/>
      <c r="ED111" s="179"/>
      <c r="EE111" s="179"/>
      <c r="EF111" s="179"/>
      <c r="EG111" s="179"/>
      <c r="EH111" s="179"/>
      <c r="EI111" s="179"/>
      <c r="EJ111" s="179"/>
      <c r="EK111" s="179"/>
      <c r="EL111" s="179"/>
      <c r="EM111" s="179"/>
      <c r="EN111" s="179"/>
      <c r="EO111" s="179"/>
      <c r="EP111" s="179"/>
      <c r="EQ111" s="179"/>
      <c r="ER111" s="179"/>
      <c r="ES111" s="179"/>
      <c r="ET111" s="179"/>
      <c r="EU111" s="179"/>
      <c r="EV111" s="179"/>
      <c r="EW111" s="179"/>
      <c r="EX111" s="179"/>
      <c r="EY111" s="179"/>
      <c r="EZ111" s="179"/>
      <c r="FA111" s="179"/>
      <c r="FB111" s="179"/>
      <c r="FC111" s="179"/>
      <c r="FD111" s="179"/>
      <c r="FE111" s="179"/>
      <c r="FF111" s="179"/>
      <c r="FG111" s="179"/>
      <c r="FH111" s="179"/>
      <c r="FI111" s="179"/>
      <c r="FJ111" s="179"/>
      <c r="FK111" s="179"/>
      <c r="FL111" s="179"/>
      <c r="FM111" s="179"/>
      <c r="FN111" s="179"/>
      <c r="FO111" s="179"/>
      <c r="FP111" s="179"/>
      <c r="FQ111" s="179"/>
      <c r="FR111" s="179"/>
      <c r="FS111" s="179"/>
      <c r="FT111" s="179"/>
      <c r="FU111" s="179"/>
      <c r="FV111" s="179"/>
      <c r="FW111" s="179"/>
      <c r="FX111" s="179"/>
      <c r="FY111" s="179"/>
      <c r="FZ111" s="179"/>
      <c r="GA111" s="179"/>
      <c r="GB111" s="179"/>
      <c r="GC111" s="179"/>
      <c r="GD111" s="179"/>
      <c r="GE111" s="179"/>
      <c r="GF111" s="179"/>
      <c r="GG111" s="179"/>
      <c r="GH111" s="179"/>
      <c r="GI111" s="179"/>
      <c r="GJ111" s="179"/>
      <c r="GK111" s="179"/>
      <c r="GL111" s="179"/>
      <c r="GM111" s="179"/>
      <c r="GN111" s="179"/>
      <c r="GO111" s="179"/>
      <c r="GP111" s="179"/>
      <c r="GQ111" s="179"/>
      <c r="GR111" s="179"/>
      <c r="GS111" s="179"/>
      <c r="GT111" s="179"/>
      <c r="GU111" s="179"/>
      <c r="GV111" s="179"/>
      <c r="GW111" s="179"/>
      <c r="GX111" s="179"/>
      <c r="GY111" s="179"/>
      <c r="GZ111" s="179"/>
      <c r="HA111" s="179"/>
      <c r="HB111" s="179"/>
      <c r="HC111" s="179"/>
      <c r="HD111" s="179"/>
      <c r="HE111" s="179"/>
      <c r="HF111" s="179"/>
      <c r="HG111" s="179"/>
      <c r="HH111" s="179"/>
      <c r="HI111" s="179"/>
      <c r="HJ111" s="179"/>
      <c r="HK111" s="179"/>
      <c r="HL111" s="179"/>
      <c r="HM111" s="179"/>
      <c r="HN111" s="179"/>
      <c r="HO111" s="179"/>
      <c r="HP111" s="179"/>
      <c r="HQ111" s="179"/>
      <c r="HR111" s="179"/>
      <c r="HS111" s="179"/>
      <c r="HT111" s="179"/>
      <c r="HU111" s="179"/>
      <c r="HV111" s="179"/>
      <c r="HW111" s="179"/>
      <c r="HX111" s="179"/>
      <c r="HY111" s="179"/>
      <c r="HZ111" s="179"/>
      <c r="IA111" s="179"/>
      <c r="IB111" s="179"/>
      <c r="IC111" s="179"/>
      <c r="ID111" s="179"/>
      <c r="IE111" s="179"/>
      <c r="IF111" s="179"/>
      <c r="IG111" s="179"/>
      <c r="IH111" s="179"/>
      <c r="II111" s="179"/>
      <c r="IJ111" s="179"/>
      <c r="IK111" s="179"/>
      <c r="IL111" s="179"/>
      <c r="IM111" s="179"/>
      <c r="IN111" s="179"/>
      <c r="IO111" s="179"/>
      <c r="IP111" s="179"/>
      <c r="IQ111" s="179"/>
      <c r="IR111" s="179"/>
      <c r="IS111" s="179"/>
      <c r="IT111" s="179"/>
      <c r="IU111" s="179"/>
      <c r="IV111" s="179"/>
      <c r="IW111" s="179"/>
    </row>
    <row r="112" spans="1:257" s="180" customFormat="1" ht="15.75" customHeight="1">
      <c r="A112" s="152"/>
      <c r="B112" s="152"/>
      <c r="C112" s="133"/>
      <c r="D112" s="187"/>
      <c r="E112" s="134"/>
      <c r="F112" s="134"/>
      <c r="G112" s="179"/>
      <c r="H112" s="179"/>
      <c r="I112" s="179"/>
      <c r="J112" s="179"/>
      <c r="K112" s="179"/>
      <c r="L112" s="179"/>
      <c r="M112" s="179"/>
      <c r="N112" s="179"/>
      <c r="O112" s="179"/>
      <c r="P112" s="179"/>
      <c r="Q112" s="179"/>
      <c r="R112" s="179"/>
      <c r="S112" s="179"/>
      <c r="T112" s="179"/>
      <c r="U112" s="179"/>
      <c r="V112" s="179"/>
      <c r="W112" s="179"/>
      <c r="X112" s="179"/>
      <c r="Y112" s="179"/>
      <c r="Z112" s="179"/>
      <c r="AA112" s="179"/>
      <c r="AB112" s="179"/>
      <c r="AC112" s="179"/>
      <c r="AD112" s="179"/>
      <c r="AE112" s="179"/>
      <c r="AF112" s="179"/>
      <c r="AG112" s="179"/>
      <c r="AH112" s="179"/>
      <c r="AI112" s="179"/>
      <c r="AJ112" s="179"/>
      <c r="AK112" s="179"/>
      <c r="AL112" s="179"/>
      <c r="AM112" s="179"/>
      <c r="AN112" s="179"/>
      <c r="AO112" s="179"/>
      <c r="AP112" s="179"/>
      <c r="AQ112" s="179"/>
      <c r="AR112" s="179"/>
      <c r="AS112" s="179"/>
      <c r="AT112" s="179"/>
      <c r="AU112" s="179"/>
      <c r="AV112" s="179"/>
      <c r="AW112" s="179"/>
      <c r="AX112" s="179"/>
      <c r="AY112" s="179"/>
      <c r="AZ112" s="179"/>
      <c r="BA112" s="179"/>
      <c r="BB112" s="179"/>
      <c r="BC112" s="179"/>
      <c r="BD112" s="179"/>
      <c r="BE112" s="179"/>
      <c r="BF112" s="179"/>
      <c r="BG112" s="179"/>
      <c r="BH112" s="179"/>
      <c r="BI112" s="179"/>
      <c r="BJ112" s="179"/>
      <c r="BK112" s="179"/>
      <c r="BL112" s="179"/>
      <c r="BM112" s="179"/>
      <c r="BN112" s="179"/>
      <c r="BO112" s="179"/>
      <c r="BP112" s="179"/>
      <c r="BQ112" s="179"/>
      <c r="BR112" s="179"/>
      <c r="BS112" s="179"/>
      <c r="BT112" s="179"/>
      <c r="BU112" s="179"/>
      <c r="BV112" s="179"/>
      <c r="BW112" s="179"/>
      <c r="BX112" s="179"/>
      <c r="BY112" s="179"/>
      <c r="BZ112" s="179"/>
      <c r="CA112" s="179"/>
      <c r="CB112" s="179"/>
      <c r="CC112" s="179"/>
      <c r="CD112" s="179"/>
      <c r="CE112" s="179"/>
      <c r="CF112" s="179"/>
      <c r="CG112" s="179"/>
      <c r="CH112" s="179"/>
      <c r="CI112" s="179"/>
      <c r="CJ112" s="179"/>
      <c r="CK112" s="179"/>
      <c r="CL112" s="179"/>
      <c r="CM112" s="179"/>
      <c r="CN112" s="179"/>
      <c r="CO112" s="179"/>
      <c r="CP112" s="179"/>
      <c r="CQ112" s="179"/>
      <c r="CR112" s="179"/>
      <c r="CS112" s="179"/>
      <c r="CT112" s="179"/>
      <c r="CU112" s="179"/>
      <c r="CV112" s="179"/>
      <c r="CW112" s="179"/>
      <c r="CX112" s="179"/>
      <c r="CY112" s="179"/>
      <c r="CZ112" s="179"/>
      <c r="DA112" s="179"/>
      <c r="DB112" s="179"/>
      <c r="DC112" s="179"/>
      <c r="DD112" s="179"/>
      <c r="DE112" s="179"/>
      <c r="DF112" s="179"/>
      <c r="DG112" s="179"/>
      <c r="DH112" s="179"/>
      <c r="DI112" s="179"/>
      <c r="DJ112" s="179"/>
      <c r="DK112" s="179"/>
      <c r="DL112" s="179"/>
      <c r="DM112" s="179"/>
      <c r="DN112" s="179"/>
      <c r="DO112" s="179"/>
      <c r="DP112" s="179"/>
      <c r="DQ112" s="179"/>
      <c r="DR112" s="179"/>
      <c r="DS112" s="179"/>
      <c r="DT112" s="179"/>
      <c r="DU112" s="179"/>
      <c r="DV112" s="179"/>
      <c r="DW112" s="179"/>
      <c r="DX112" s="179"/>
      <c r="DY112" s="179"/>
      <c r="DZ112" s="179"/>
      <c r="EA112" s="179"/>
      <c r="EB112" s="179"/>
      <c r="EC112" s="179"/>
      <c r="ED112" s="179"/>
      <c r="EE112" s="179"/>
      <c r="EF112" s="179"/>
      <c r="EG112" s="179"/>
      <c r="EH112" s="179"/>
      <c r="EI112" s="179"/>
      <c r="EJ112" s="179"/>
      <c r="EK112" s="179"/>
      <c r="EL112" s="179"/>
      <c r="EM112" s="179"/>
      <c r="EN112" s="179"/>
      <c r="EO112" s="179"/>
      <c r="EP112" s="179"/>
      <c r="EQ112" s="179"/>
      <c r="ER112" s="179"/>
      <c r="ES112" s="179"/>
      <c r="ET112" s="179"/>
      <c r="EU112" s="179"/>
      <c r="EV112" s="179"/>
      <c r="EW112" s="179"/>
      <c r="EX112" s="179"/>
      <c r="EY112" s="179"/>
      <c r="EZ112" s="179"/>
      <c r="FA112" s="179"/>
      <c r="FB112" s="179"/>
      <c r="FC112" s="179"/>
      <c r="FD112" s="179"/>
      <c r="FE112" s="179"/>
      <c r="FF112" s="179"/>
      <c r="FG112" s="179"/>
      <c r="FH112" s="179"/>
      <c r="FI112" s="179"/>
      <c r="FJ112" s="179"/>
      <c r="FK112" s="179"/>
      <c r="FL112" s="179"/>
      <c r="FM112" s="179"/>
      <c r="FN112" s="179"/>
      <c r="FO112" s="179"/>
      <c r="FP112" s="179"/>
      <c r="FQ112" s="179"/>
      <c r="FR112" s="179"/>
      <c r="FS112" s="179"/>
      <c r="FT112" s="179"/>
      <c r="FU112" s="179"/>
      <c r="FV112" s="179"/>
      <c r="FW112" s="179"/>
      <c r="FX112" s="179"/>
      <c r="FY112" s="179"/>
      <c r="FZ112" s="179"/>
      <c r="GA112" s="179"/>
      <c r="GB112" s="179"/>
      <c r="GC112" s="179"/>
      <c r="GD112" s="179"/>
      <c r="GE112" s="179"/>
      <c r="GF112" s="179"/>
      <c r="GG112" s="179"/>
      <c r="GH112" s="179"/>
      <c r="GI112" s="179"/>
      <c r="GJ112" s="179"/>
      <c r="GK112" s="179"/>
      <c r="GL112" s="179"/>
      <c r="GM112" s="179"/>
      <c r="GN112" s="179"/>
      <c r="GO112" s="179"/>
      <c r="GP112" s="179"/>
      <c r="GQ112" s="179"/>
      <c r="GR112" s="179"/>
      <c r="GS112" s="179"/>
      <c r="GT112" s="179"/>
      <c r="GU112" s="179"/>
      <c r="GV112" s="179"/>
      <c r="GW112" s="179"/>
      <c r="GX112" s="179"/>
      <c r="GY112" s="179"/>
      <c r="GZ112" s="179"/>
      <c r="HA112" s="179"/>
      <c r="HB112" s="179"/>
      <c r="HC112" s="179"/>
      <c r="HD112" s="179"/>
      <c r="HE112" s="179"/>
      <c r="HF112" s="179"/>
      <c r="HG112" s="179"/>
      <c r="HH112" s="179"/>
      <c r="HI112" s="179"/>
      <c r="HJ112" s="179"/>
      <c r="HK112" s="179"/>
      <c r="HL112" s="179"/>
      <c r="HM112" s="179"/>
      <c r="HN112" s="179"/>
      <c r="HO112" s="179"/>
      <c r="HP112" s="179"/>
      <c r="HQ112" s="179"/>
      <c r="HR112" s="179"/>
      <c r="HS112" s="179"/>
      <c r="HT112" s="179"/>
      <c r="HU112" s="179"/>
      <c r="HV112" s="179"/>
      <c r="HW112" s="179"/>
      <c r="HX112" s="179"/>
      <c r="HY112" s="179"/>
      <c r="HZ112" s="179"/>
      <c r="IA112" s="179"/>
      <c r="IB112" s="179"/>
      <c r="IC112" s="179"/>
      <c r="ID112" s="179"/>
      <c r="IE112" s="179"/>
      <c r="IF112" s="179"/>
      <c r="IG112" s="179"/>
      <c r="IH112" s="179"/>
      <c r="II112" s="179"/>
      <c r="IJ112" s="179"/>
      <c r="IK112" s="179"/>
      <c r="IL112" s="179"/>
      <c r="IM112" s="179"/>
      <c r="IN112" s="179"/>
      <c r="IO112" s="179"/>
      <c r="IP112" s="179"/>
      <c r="IQ112" s="179"/>
      <c r="IR112" s="179"/>
      <c r="IS112" s="179"/>
      <c r="IT112" s="179"/>
      <c r="IU112" s="179"/>
      <c r="IV112" s="179"/>
      <c r="IW112" s="179"/>
    </row>
    <row r="113" spans="1:257" s="180" customFormat="1" ht="15.75" customHeight="1">
      <c r="A113" s="461" t="s">
        <v>172</v>
      </c>
      <c r="B113" s="453"/>
      <c r="C113" s="453"/>
      <c r="D113" s="453"/>
      <c r="E113" s="197"/>
      <c r="F113" s="198">
        <f>SUM(F96:F111)</f>
        <v>0</v>
      </c>
      <c r="G113" s="179"/>
      <c r="H113" s="179"/>
      <c r="I113" s="179"/>
      <c r="J113" s="179"/>
      <c r="K113" s="179"/>
      <c r="L113" s="179"/>
      <c r="M113" s="179"/>
      <c r="N113" s="179"/>
      <c r="O113" s="179"/>
      <c r="P113" s="179"/>
      <c r="Q113" s="179"/>
      <c r="R113" s="179"/>
      <c r="S113" s="179"/>
      <c r="T113" s="179"/>
      <c r="U113" s="179"/>
      <c r="V113" s="179"/>
      <c r="W113" s="179"/>
      <c r="X113" s="179"/>
      <c r="Y113" s="179"/>
      <c r="Z113" s="179"/>
      <c r="AA113" s="179"/>
      <c r="AB113" s="179"/>
      <c r="AC113" s="179"/>
      <c r="AD113" s="179"/>
      <c r="AE113" s="179"/>
      <c r="AF113" s="179"/>
      <c r="AG113" s="179"/>
      <c r="AH113" s="179"/>
      <c r="AI113" s="179"/>
      <c r="AJ113" s="179"/>
      <c r="AK113" s="179"/>
      <c r="AL113" s="179"/>
      <c r="AM113" s="179"/>
      <c r="AN113" s="179"/>
      <c r="AO113" s="179"/>
      <c r="AP113" s="179"/>
      <c r="AQ113" s="179"/>
      <c r="AR113" s="179"/>
      <c r="AS113" s="179"/>
      <c r="AT113" s="179"/>
      <c r="AU113" s="179"/>
      <c r="AV113" s="179"/>
      <c r="AW113" s="179"/>
      <c r="AX113" s="179"/>
      <c r="AY113" s="179"/>
      <c r="AZ113" s="179"/>
      <c r="BA113" s="179"/>
      <c r="BB113" s="179"/>
      <c r="BC113" s="179"/>
      <c r="BD113" s="179"/>
      <c r="BE113" s="179"/>
      <c r="BF113" s="179"/>
      <c r="BG113" s="179"/>
      <c r="BH113" s="179"/>
      <c r="BI113" s="179"/>
      <c r="BJ113" s="179"/>
      <c r="BK113" s="179"/>
      <c r="BL113" s="179"/>
      <c r="BM113" s="179"/>
      <c r="BN113" s="179"/>
      <c r="BO113" s="179"/>
      <c r="BP113" s="179"/>
      <c r="BQ113" s="179"/>
      <c r="BR113" s="179"/>
      <c r="BS113" s="179"/>
      <c r="BT113" s="179"/>
      <c r="BU113" s="179"/>
      <c r="BV113" s="179"/>
      <c r="BW113" s="179"/>
      <c r="BX113" s="179"/>
      <c r="BY113" s="179"/>
      <c r="BZ113" s="179"/>
      <c r="CA113" s="179"/>
      <c r="CB113" s="179"/>
      <c r="CC113" s="179"/>
      <c r="CD113" s="179"/>
      <c r="CE113" s="179"/>
      <c r="CF113" s="179"/>
      <c r="CG113" s="179"/>
      <c r="CH113" s="179"/>
      <c r="CI113" s="179"/>
      <c r="CJ113" s="179"/>
      <c r="CK113" s="179"/>
      <c r="CL113" s="179"/>
      <c r="CM113" s="179"/>
      <c r="CN113" s="179"/>
      <c r="CO113" s="179"/>
      <c r="CP113" s="179"/>
      <c r="CQ113" s="179"/>
      <c r="CR113" s="179"/>
      <c r="CS113" s="179"/>
      <c r="CT113" s="179"/>
      <c r="CU113" s="179"/>
      <c r="CV113" s="179"/>
      <c r="CW113" s="179"/>
      <c r="CX113" s="179"/>
      <c r="CY113" s="179"/>
      <c r="CZ113" s="179"/>
      <c r="DA113" s="179"/>
      <c r="DB113" s="179"/>
      <c r="DC113" s="179"/>
      <c r="DD113" s="179"/>
      <c r="DE113" s="179"/>
      <c r="DF113" s="179"/>
      <c r="DG113" s="179"/>
      <c r="DH113" s="179"/>
      <c r="DI113" s="179"/>
      <c r="DJ113" s="179"/>
      <c r="DK113" s="179"/>
      <c r="DL113" s="179"/>
      <c r="DM113" s="179"/>
      <c r="DN113" s="179"/>
      <c r="DO113" s="179"/>
      <c r="DP113" s="179"/>
      <c r="DQ113" s="179"/>
      <c r="DR113" s="179"/>
      <c r="DS113" s="179"/>
      <c r="DT113" s="179"/>
      <c r="DU113" s="179"/>
      <c r="DV113" s="179"/>
      <c r="DW113" s="179"/>
      <c r="DX113" s="179"/>
      <c r="DY113" s="179"/>
      <c r="DZ113" s="179"/>
      <c r="EA113" s="179"/>
      <c r="EB113" s="179"/>
      <c r="EC113" s="179"/>
      <c r="ED113" s="179"/>
      <c r="EE113" s="179"/>
      <c r="EF113" s="179"/>
      <c r="EG113" s="179"/>
      <c r="EH113" s="179"/>
      <c r="EI113" s="179"/>
      <c r="EJ113" s="179"/>
      <c r="EK113" s="179"/>
      <c r="EL113" s="179"/>
      <c r="EM113" s="179"/>
      <c r="EN113" s="179"/>
      <c r="EO113" s="179"/>
      <c r="EP113" s="179"/>
      <c r="EQ113" s="179"/>
      <c r="ER113" s="179"/>
      <c r="ES113" s="179"/>
      <c r="ET113" s="179"/>
      <c r="EU113" s="179"/>
      <c r="EV113" s="179"/>
      <c r="EW113" s="179"/>
      <c r="EX113" s="179"/>
      <c r="EY113" s="179"/>
      <c r="EZ113" s="179"/>
      <c r="FA113" s="179"/>
      <c r="FB113" s="179"/>
      <c r="FC113" s="179"/>
      <c r="FD113" s="179"/>
      <c r="FE113" s="179"/>
      <c r="FF113" s="179"/>
      <c r="FG113" s="179"/>
      <c r="FH113" s="179"/>
      <c r="FI113" s="179"/>
      <c r="FJ113" s="179"/>
      <c r="FK113" s="179"/>
      <c r="FL113" s="179"/>
      <c r="FM113" s="179"/>
      <c r="FN113" s="179"/>
      <c r="FO113" s="179"/>
      <c r="FP113" s="179"/>
      <c r="FQ113" s="179"/>
      <c r="FR113" s="179"/>
      <c r="FS113" s="179"/>
      <c r="FT113" s="179"/>
      <c r="FU113" s="179"/>
      <c r="FV113" s="179"/>
      <c r="FW113" s="179"/>
      <c r="FX113" s="179"/>
      <c r="FY113" s="179"/>
      <c r="FZ113" s="179"/>
      <c r="GA113" s="179"/>
      <c r="GB113" s="179"/>
      <c r="GC113" s="179"/>
      <c r="GD113" s="179"/>
      <c r="GE113" s="179"/>
      <c r="GF113" s="179"/>
      <c r="GG113" s="179"/>
      <c r="GH113" s="179"/>
      <c r="GI113" s="179"/>
      <c r="GJ113" s="179"/>
      <c r="GK113" s="179"/>
      <c r="GL113" s="179"/>
      <c r="GM113" s="179"/>
      <c r="GN113" s="179"/>
      <c r="GO113" s="179"/>
      <c r="GP113" s="179"/>
      <c r="GQ113" s="179"/>
      <c r="GR113" s="179"/>
      <c r="GS113" s="179"/>
      <c r="GT113" s="179"/>
      <c r="GU113" s="179"/>
      <c r="GV113" s="179"/>
      <c r="GW113" s="179"/>
      <c r="GX113" s="179"/>
      <c r="GY113" s="179"/>
      <c r="GZ113" s="179"/>
      <c r="HA113" s="179"/>
      <c r="HB113" s="179"/>
      <c r="HC113" s="179"/>
      <c r="HD113" s="179"/>
      <c r="HE113" s="179"/>
      <c r="HF113" s="179"/>
      <c r="HG113" s="179"/>
      <c r="HH113" s="179"/>
      <c r="HI113" s="179"/>
      <c r="HJ113" s="179"/>
      <c r="HK113" s="179"/>
      <c r="HL113" s="179"/>
      <c r="HM113" s="179"/>
      <c r="HN113" s="179"/>
      <c r="HO113" s="179"/>
      <c r="HP113" s="179"/>
      <c r="HQ113" s="179"/>
      <c r="HR113" s="179"/>
      <c r="HS113" s="179"/>
      <c r="HT113" s="179"/>
      <c r="HU113" s="179"/>
      <c r="HV113" s="179"/>
      <c r="HW113" s="179"/>
      <c r="HX113" s="179"/>
      <c r="HY113" s="179"/>
      <c r="HZ113" s="179"/>
      <c r="IA113" s="179"/>
      <c r="IB113" s="179"/>
      <c r="IC113" s="179"/>
      <c r="ID113" s="179"/>
      <c r="IE113" s="179"/>
      <c r="IF113" s="179"/>
      <c r="IG113" s="179"/>
      <c r="IH113" s="179"/>
      <c r="II113" s="179"/>
      <c r="IJ113" s="179"/>
      <c r="IK113" s="179"/>
      <c r="IL113" s="179"/>
      <c r="IM113" s="179"/>
      <c r="IN113" s="179"/>
      <c r="IO113" s="179"/>
      <c r="IP113" s="179"/>
      <c r="IQ113" s="179"/>
      <c r="IR113" s="179"/>
      <c r="IS113" s="179"/>
      <c r="IT113" s="179"/>
      <c r="IU113" s="179"/>
      <c r="IV113" s="179"/>
      <c r="IW113" s="179"/>
    </row>
    <row r="114" spans="1:257" s="180" customFormat="1" ht="15.75" customHeight="1">
      <c r="A114" s="152"/>
      <c r="B114" s="152"/>
      <c r="C114" s="133"/>
      <c r="D114" s="134"/>
      <c r="E114" s="134"/>
      <c r="F114" s="134"/>
      <c r="G114" s="179"/>
      <c r="H114" s="179"/>
      <c r="I114" s="179"/>
      <c r="J114" s="179"/>
      <c r="K114" s="179"/>
      <c r="L114" s="179"/>
      <c r="M114" s="179"/>
      <c r="N114" s="179"/>
      <c r="O114" s="179"/>
      <c r="P114" s="179"/>
      <c r="Q114" s="179"/>
      <c r="R114" s="179"/>
      <c r="S114" s="179"/>
      <c r="T114" s="179"/>
      <c r="U114" s="179"/>
      <c r="V114" s="179"/>
      <c r="W114" s="179"/>
      <c r="X114" s="179"/>
      <c r="Y114" s="179"/>
      <c r="Z114" s="179"/>
      <c r="AA114" s="179"/>
      <c r="AB114" s="179"/>
      <c r="AC114" s="179"/>
      <c r="AD114" s="179"/>
      <c r="AE114" s="179"/>
      <c r="AF114" s="179"/>
      <c r="AG114" s="179"/>
      <c r="AH114" s="179"/>
      <c r="AI114" s="179"/>
      <c r="AJ114" s="179"/>
      <c r="AK114" s="179"/>
      <c r="AL114" s="179"/>
      <c r="AM114" s="179"/>
      <c r="AN114" s="179"/>
      <c r="AO114" s="179"/>
      <c r="AP114" s="179"/>
      <c r="AQ114" s="179"/>
      <c r="AR114" s="179"/>
      <c r="AS114" s="179"/>
      <c r="AT114" s="179"/>
      <c r="AU114" s="179"/>
      <c r="AV114" s="179"/>
      <c r="AW114" s="179"/>
      <c r="AX114" s="179"/>
      <c r="AY114" s="179"/>
      <c r="AZ114" s="179"/>
      <c r="BA114" s="179"/>
      <c r="BB114" s="179"/>
      <c r="BC114" s="179"/>
      <c r="BD114" s="179"/>
      <c r="BE114" s="179"/>
      <c r="BF114" s="179"/>
      <c r="BG114" s="179"/>
      <c r="BH114" s="179"/>
      <c r="BI114" s="179"/>
      <c r="BJ114" s="179"/>
      <c r="BK114" s="179"/>
      <c r="BL114" s="179"/>
      <c r="BM114" s="179"/>
      <c r="BN114" s="179"/>
      <c r="BO114" s="179"/>
      <c r="BP114" s="179"/>
      <c r="BQ114" s="179"/>
      <c r="BR114" s="179"/>
      <c r="BS114" s="179"/>
      <c r="BT114" s="179"/>
      <c r="BU114" s="179"/>
      <c r="BV114" s="179"/>
      <c r="BW114" s="179"/>
      <c r="BX114" s="179"/>
      <c r="BY114" s="179"/>
      <c r="BZ114" s="179"/>
      <c r="CA114" s="179"/>
      <c r="CB114" s="179"/>
      <c r="CC114" s="179"/>
      <c r="CD114" s="179"/>
      <c r="CE114" s="179"/>
      <c r="CF114" s="179"/>
      <c r="CG114" s="179"/>
      <c r="CH114" s="179"/>
      <c r="CI114" s="179"/>
      <c r="CJ114" s="179"/>
      <c r="CK114" s="179"/>
      <c r="CL114" s="179"/>
      <c r="CM114" s="179"/>
      <c r="CN114" s="179"/>
      <c r="CO114" s="179"/>
      <c r="CP114" s="179"/>
      <c r="CQ114" s="179"/>
      <c r="CR114" s="179"/>
      <c r="CS114" s="179"/>
      <c r="CT114" s="179"/>
      <c r="CU114" s="179"/>
      <c r="CV114" s="179"/>
      <c r="CW114" s="179"/>
      <c r="CX114" s="179"/>
      <c r="CY114" s="179"/>
      <c r="CZ114" s="179"/>
      <c r="DA114" s="179"/>
      <c r="DB114" s="179"/>
      <c r="DC114" s="179"/>
      <c r="DD114" s="179"/>
      <c r="DE114" s="179"/>
      <c r="DF114" s="179"/>
      <c r="DG114" s="179"/>
      <c r="DH114" s="179"/>
      <c r="DI114" s="179"/>
      <c r="DJ114" s="179"/>
      <c r="DK114" s="179"/>
      <c r="DL114" s="179"/>
      <c r="DM114" s="179"/>
      <c r="DN114" s="179"/>
      <c r="DO114" s="179"/>
      <c r="DP114" s="179"/>
      <c r="DQ114" s="179"/>
      <c r="DR114" s="179"/>
      <c r="DS114" s="179"/>
      <c r="DT114" s="179"/>
      <c r="DU114" s="179"/>
      <c r="DV114" s="179"/>
      <c r="DW114" s="179"/>
      <c r="DX114" s="179"/>
      <c r="DY114" s="179"/>
      <c r="DZ114" s="179"/>
      <c r="EA114" s="179"/>
      <c r="EB114" s="179"/>
      <c r="EC114" s="179"/>
      <c r="ED114" s="179"/>
      <c r="EE114" s="179"/>
      <c r="EF114" s="179"/>
      <c r="EG114" s="179"/>
      <c r="EH114" s="179"/>
      <c r="EI114" s="179"/>
      <c r="EJ114" s="179"/>
      <c r="EK114" s="179"/>
      <c r="EL114" s="179"/>
      <c r="EM114" s="179"/>
      <c r="EN114" s="179"/>
      <c r="EO114" s="179"/>
      <c r="EP114" s="179"/>
      <c r="EQ114" s="179"/>
      <c r="ER114" s="179"/>
      <c r="ES114" s="179"/>
      <c r="ET114" s="179"/>
      <c r="EU114" s="179"/>
      <c r="EV114" s="179"/>
      <c r="EW114" s="179"/>
      <c r="EX114" s="179"/>
      <c r="EY114" s="179"/>
      <c r="EZ114" s="179"/>
      <c r="FA114" s="179"/>
      <c r="FB114" s="179"/>
      <c r="FC114" s="179"/>
      <c r="FD114" s="179"/>
      <c r="FE114" s="179"/>
      <c r="FF114" s="179"/>
      <c r="FG114" s="179"/>
      <c r="FH114" s="179"/>
      <c r="FI114" s="179"/>
      <c r="FJ114" s="179"/>
      <c r="FK114" s="179"/>
      <c r="FL114" s="179"/>
      <c r="FM114" s="179"/>
      <c r="FN114" s="179"/>
      <c r="FO114" s="179"/>
      <c r="FP114" s="179"/>
      <c r="FQ114" s="179"/>
      <c r="FR114" s="179"/>
      <c r="FS114" s="179"/>
      <c r="FT114" s="179"/>
      <c r="FU114" s="179"/>
      <c r="FV114" s="179"/>
      <c r="FW114" s="179"/>
      <c r="FX114" s="179"/>
      <c r="FY114" s="179"/>
      <c r="FZ114" s="179"/>
      <c r="GA114" s="179"/>
      <c r="GB114" s="179"/>
      <c r="GC114" s="179"/>
      <c r="GD114" s="179"/>
      <c r="GE114" s="179"/>
      <c r="GF114" s="179"/>
      <c r="GG114" s="179"/>
      <c r="GH114" s="179"/>
      <c r="GI114" s="179"/>
      <c r="GJ114" s="179"/>
      <c r="GK114" s="179"/>
      <c r="GL114" s="179"/>
      <c r="GM114" s="179"/>
      <c r="GN114" s="179"/>
      <c r="GO114" s="179"/>
      <c r="GP114" s="179"/>
      <c r="GQ114" s="179"/>
      <c r="GR114" s="179"/>
      <c r="GS114" s="179"/>
      <c r="GT114" s="179"/>
      <c r="GU114" s="179"/>
      <c r="GV114" s="179"/>
      <c r="GW114" s="179"/>
      <c r="GX114" s="179"/>
      <c r="GY114" s="179"/>
      <c r="GZ114" s="179"/>
      <c r="HA114" s="179"/>
      <c r="HB114" s="179"/>
      <c r="HC114" s="179"/>
      <c r="HD114" s="179"/>
      <c r="HE114" s="179"/>
      <c r="HF114" s="179"/>
      <c r="HG114" s="179"/>
      <c r="HH114" s="179"/>
      <c r="HI114" s="179"/>
      <c r="HJ114" s="179"/>
      <c r="HK114" s="179"/>
      <c r="HL114" s="179"/>
      <c r="HM114" s="179"/>
      <c r="HN114" s="179"/>
      <c r="HO114" s="179"/>
      <c r="HP114" s="179"/>
      <c r="HQ114" s="179"/>
      <c r="HR114" s="179"/>
      <c r="HS114" s="179"/>
      <c r="HT114" s="179"/>
      <c r="HU114" s="179"/>
      <c r="HV114" s="179"/>
      <c r="HW114" s="179"/>
      <c r="HX114" s="179"/>
      <c r="HY114" s="179"/>
      <c r="HZ114" s="179"/>
      <c r="IA114" s="179"/>
      <c r="IB114" s="179"/>
      <c r="IC114" s="179"/>
      <c r="ID114" s="179"/>
      <c r="IE114" s="179"/>
      <c r="IF114" s="179"/>
      <c r="IG114" s="179"/>
      <c r="IH114" s="179"/>
      <c r="II114" s="179"/>
      <c r="IJ114" s="179"/>
      <c r="IK114" s="179"/>
      <c r="IL114" s="179"/>
      <c r="IM114" s="179"/>
      <c r="IN114" s="179"/>
      <c r="IO114" s="179"/>
      <c r="IP114" s="179"/>
      <c r="IQ114" s="179"/>
      <c r="IR114" s="179"/>
      <c r="IS114" s="179"/>
      <c r="IT114" s="179"/>
      <c r="IU114" s="179"/>
      <c r="IV114" s="179"/>
      <c r="IW114" s="179"/>
    </row>
    <row r="115" spans="1:257" s="180" customFormat="1" ht="120.75" customHeight="1">
      <c r="A115" s="152"/>
      <c r="B115" s="152"/>
      <c r="C115" s="133"/>
      <c r="D115" s="134"/>
      <c r="E115" s="134"/>
      <c r="F115" s="134"/>
      <c r="G115" s="179"/>
      <c r="H115" s="179"/>
      <c r="I115" s="179"/>
      <c r="J115" s="179"/>
      <c r="K115" s="179"/>
      <c r="L115" s="179"/>
      <c r="M115" s="179"/>
      <c r="N115" s="179"/>
      <c r="O115" s="179"/>
      <c r="P115" s="179"/>
      <c r="Q115" s="179"/>
      <c r="R115" s="179"/>
      <c r="S115" s="179"/>
      <c r="T115" s="179"/>
      <c r="U115" s="179"/>
      <c r="V115" s="179"/>
      <c r="W115" s="179"/>
      <c r="X115" s="179"/>
      <c r="Y115" s="179"/>
      <c r="Z115" s="179"/>
      <c r="AA115" s="179"/>
      <c r="AB115" s="179"/>
      <c r="AC115" s="179"/>
      <c r="AD115" s="179"/>
      <c r="AE115" s="179"/>
      <c r="AF115" s="179"/>
      <c r="AG115" s="179"/>
      <c r="AH115" s="179"/>
      <c r="AI115" s="179"/>
      <c r="AJ115" s="179"/>
      <c r="AK115" s="179"/>
      <c r="AL115" s="179"/>
      <c r="AM115" s="179"/>
      <c r="AN115" s="179"/>
      <c r="AO115" s="179"/>
      <c r="AP115" s="179"/>
      <c r="AQ115" s="179"/>
      <c r="AR115" s="179"/>
      <c r="AS115" s="179"/>
      <c r="AT115" s="179"/>
      <c r="AU115" s="179"/>
      <c r="AV115" s="179"/>
      <c r="AW115" s="179"/>
      <c r="AX115" s="179"/>
      <c r="AY115" s="179"/>
      <c r="AZ115" s="179"/>
      <c r="BA115" s="179"/>
      <c r="BB115" s="179"/>
      <c r="BC115" s="179"/>
      <c r="BD115" s="179"/>
      <c r="BE115" s="179"/>
      <c r="BF115" s="179"/>
      <c r="BG115" s="179"/>
      <c r="BH115" s="179"/>
      <c r="BI115" s="179"/>
      <c r="BJ115" s="179"/>
      <c r="BK115" s="179"/>
      <c r="BL115" s="179"/>
      <c r="BM115" s="179"/>
      <c r="BN115" s="179"/>
      <c r="BO115" s="179"/>
      <c r="BP115" s="179"/>
      <c r="BQ115" s="179"/>
      <c r="BR115" s="179"/>
      <c r="BS115" s="179"/>
      <c r="BT115" s="179"/>
      <c r="BU115" s="179"/>
      <c r="BV115" s="179"/>
      <c r="BW115" s="179"/>
      <c r="BX115" s="179"/>
      <c r="BY115" s="179"/>
      <c r="BZ115" s="179"/>
      <c r="CA115" s="179"/>
      <c r="CB115" s="179"/>
      <c r="CC115" s="179"/>
      <c r="CD115" s="179"/>
      <c r="CE115" s="179"/>
      <c r="CF115" s="179"/>
      <c r="CG115" s="179"/>
      <c r="CH115" s="179"/>
      <c r="CI115" s="179"/>
      <c r="CJ115" s="179"/>
      <c r="CK115" s="179"/>
      <c r="CL115" s="179"/>
      <c r="CM115" s="179"/>
      <c r="CN115" s="179"/>
      <c r="CO115" s="179"/>
      <c r="CP115" s="179"/>
      <c r="CQ115" s="179"/>
      <c r="CR115" s="179"/>
      <c r="CS115" s="179"/>
      <c r="CT115" s="179"/>
      <c r="CU115" s="179"/>
      <c r="CV115" s="179"/>
      <c r="CW115" s="179"/>
      <c r="CX115" s="179"/>
      <c r="CY115" s="179"/>
      <c r="CZ115" s="179"/>
      <c r="DA115" s="179"/>
      <c r="DB115" s="179"/>
      <c r="DC115" s="179"/>
      <c r="DD115" s="179"/>
      <c r="DE115" s="179"/>
      <c r="DF115" s="179"/>
      <c r="DG115" s="179"/>
      <c r="DH115" s="179"/>
      <c r="DI115" s="179"/>
      <c r="DJ115" s="179"/>
      <c r="DK115" s="179"/>
      <c r="DL115" s="179"/>
      <c r="DM115" s="179"/>
      <c r="DN115" s="179"/>
      <c r="DO115" s="179"/>
      <c r="DP115" s="179"/>
      <c r="DQ115" s="179"/>
      <c r="DR115" s="179"/>
      <c r="DS115" s="179"/>
      <c r="DT115" s="179"/>
      <c r="DU115" s="179"/>
      <c r="DV115" s="179"/>
      <c r="DW115" s="179"/>
      <c r="DX115" s="179"/>
      <c r="DY115" s="179"/>
      <c r="DZ115" s="179"/>
      <c r="EA115" s="179"/>
      <c r="EB115" s="179"/>
      <c r="EC115" s="179"/>
      <c r="ED115" s="179"/>
      <c r="EE115" s="179"/>
      <c r="EF115" s="179"/>
      <c r="EG115" s="179"/>
      <c r="EH115" s="179"/>
      <c r="EI115" s="179"/>
      <c r="EJ115" s="179"/>
      <c r="EK115" s="179"/>
      <c r="EL115" s="179"/>
      <c r="EM115" s="179"/>
      <c r="EN115" s="179"/>
      <c r="EO115" s="179"/>
      <c r="EP115" s="179"/>
      <c r="EQ115" s="179"/>
      <c r="ER115" s="179"/>
      <c r="ES115" s="179"/>
      <c r="ET115" s="179"/>
      <c r="EU115" s="179"/>
      <c r="EV115" s="179"/>
      <c r="EW115" s="179"/>
      <c r="EX115" s="179"/>
      <c r="EY115" s="179"/>
      <c r="EZ115" s="179"/>
      <c r="FA115" s="179"/>
      <c r="FB115" s="179"/>
      <c r="FC115" s="179"/>
      <c r="FD115" s="179"/>
      <c r="FE115" s="179"/>
      <c r="FF115" s="179"/>
      <c r="FG115" s="179"/>
      <c r="FH115" s="179"/>
      <c r="FI115" s="179"/>
      <c r="FJ115" s="179"/>
      <c r="FK115" s="179"/>
      <c r="FL115" s="179"/>
      <c r="FM115" s="179"/>
      <c r="FN115" s="179"/>
      <c r="FO115" s="179"/>
      <c r="FP115" s="179"/>
      <c r="FQ115" s="179"/>
      <c r="FR115" s="179"/>
      <c r="FS115" s="179"/>
      <c r="FT115" s="179"/>
      <c r="FU115" s="179"/>
      <c r="FV115" s="179"/>
      <c r="FW115" s="179"/>
      <c r="FX115" s="179"/>
      <c r="FY115" s="179"/>
      <c r="FZ115" s="179"/>
      <c r="GA115" s="179"/>
      <c r="GB115" s="179"/>
      <c r="GC115" s="179"/>
      <c r="GD115" s="179"/>
      <c r="GE115" s="179"/>
      <c r="GF115" s="179"/>
      <c r="GG115" s="179"/>
      <c r="GH115" s="179"/>
      <c r="GI115" s="179"/>
      <c r="GJ115" s="179"/>
      <c r="GK115" s="179"/>
      <c r="GL115" s="179"/>
      <c r="GM115" s="179"/>
      <c r="GN115" s="179"/>
      <c r="GO115" s="179"/>
      <c r="GP115" s="179"/>
      <c r="GQ115" s="179"/>
      <c r="GR115" s="179"/>
      <c r="GS115" s="179"/>
      <c r="GT115" s="179"/>
      <c r="GU115" s="179"/>
      <c r="GV115" s="179"/>
      <c r="GW115" s="179"/>
      <c r="GX115" s="179"/>
      <c r="GY115" s="179"/>
      <c r="GZ115" s="179"/>
      <c r="HA115" s="179"/>
      <c r="HB115" s="179"/>
      <c r="HC115" s="179"/>
      <c r="HD115" s="179"/>
      <c r="HE115" s="179"/>
      <c r="HF115" s="179"/>
      <c r="HG115" s="179"/>
      <c r="HH115" s="179"/>
      <c r="HI115" s="179"/>
      <c r="HJ115" s="179"/>
      <c r="HK115" s="179"/>
      <c r="HL115" s="179"/>
      <c r="HM115" s="179"/>
      <c r="HN115" s="179"/>
      <c r="HO115" s="179"/>
      <c r="HP115" s="179"/>
      <c r="HQ115" s="179"/>
      <c r="HR115" s="179"/>
      <c r="HS115" s="179"/>
      <c r="HT115" s="179"/>
      <c r="HU115" s="179"/>
      <c r="HV115" s="179"/>
      <c r="HW115" s="179"/>
      <c r="HX115" s="179"/>
      <c r="HY115" s="179"/>
      <c r="HZ115" s="179"/>
      <c r="IA115" s="179"/>
      <c r="IB115" s="179"/>
      <c r="IC115" s="179"/>
      <c r="ID115" s="179"/>
      <c r="IE115" s="179"/>
      <c r="IF115" s="179"/>
      <c r="IG115" s="179"/>
      <c r="IH115" s="179"/>
      <c r="II115" s="179"/>
      <c r="IJ115" s="179"/>
      <c r="IK115" s="179"/>
      <c r="IL115" s="179"/>
      <c r="IM115" s="179"/>
      <c r="IN115" s="179"/>
      <c r="IO115" s="179"/>
      <c r="IP115" s="179"/>
      <c r="IQ115" s="179"/>
      <c r="IR115" s="179"/>
      <c r="IS115" s="179"/>
      <c r="IT115" s="179"/>
      <c r="IU115" s="179"/>
      <c r="IV115" s="179"/>
      <c r="IW115" s="179"/>
    </row>
    <row r="116" spans="1:257" s="180" customFormat="1" ht="17.25" customHeight="1">
      <c r="A116" s="463" t="s">
        <v>317</v>
      </c>
      <c r="B116" s="463"/>
      <c r="C116" s="463"/>
      <c r="D116" s="463"/>
      <c r="E116" s="463"/>
      <c r="F116" s="463"/>
      <c r="G116" s="179"/>
      <c r="H116" s="179"/>
      <c r="I116" s="179"/>
      <c r="J116" s="179"/>
      <c r="K116" s="179"/>
      <c r="L116" s="179"/>
      <c r="M116" s="179"/>
      <c r="N116" s="179"/>
      <c r="O116" s="179"/>
      <c r="P116" s="179"/>
      <c r="Q116" s="179"/>
      <c r="R116" s="179"/>
      <c r="S116" s="179"/>
      <c r="T116" s="179"/>
      <c r="U116" s="179"/>
      <c r="V116" s="179"/>
      <c r="W116" s="179"/>
      <c r="X116" s="179"/>
      <c r="Y116" s="179"/>
      <c r="Z116" s="179"/>
      <c r="AA116" s="179"/>
      <c r="AB116" s="179"/>
      <c r="AC116" s="179"/>
      <c r="AD116" s="179"/>
      <c r="AE116" s="179"/>
      <c r="AF116" s="179"/>
      <c r="AG116" s="179"/>
      <c r="AH116" s="179"/>
      <c r="AI116" s="179"/>
      <c r="AJ116" s="179"/>
      <c r="AK116" s="179"/>
      <c r="AL116" s="179"/>
      <c r="AM116" s="179"/>
      <c r="AN116" s="179"/>
      <c r="AO116" s="179"/>
      <c r="AP116" s="179"/>
      <c r="AQ116" s="179"/>
      <c r="AR116" s="179"/>
      <c r="AS116" s="179"/>
      <c r="AT116" s="179"/>
      <c r="AU116" s="179"/>
      <c r="AV116" s="179"/>
      <c r="AW116" s="179"/>
      <c r="AX116" s="179"/>
      <c r="AY116" s="179"/>
      <c r="AZ116" s="179"/>
      <c r="BA116" s="179"/>
      <c r="BB116" s="179"/>
      <c r="BC116" s="179"/>
      <c r="BD116" s="179"/>
      <c r="BE116" s="179"/>
      <c r="BF116" s="179"/>
      <c r="BG116" s="179"/>
      <c r="BH116" s="179"/>
      <c r="BI116" s="179"/>
      <c r="BJ116" s="179"/>
      <c r="BK116" s="179"/>
      <c r="BL116" s="179"/>
      <c r="BM116" s="179"/>
      <c r="BN116" s="179"/>
      <c r="BO116" s="179"/>
      <c r="BP116" s="179"/>
      <c r="BQ116" s="179"/>
      <c r="BR116" s="179"/>
      <c r="BS116" s="179"/>
      <c r="BT116" s="179"/>
      <c r="BU116" s="179"/>
      <c r="BV116" s="179"/>
      <c r="BW116" s="179"/>
      <c r="BX116" s="179"/>
      <c r="BY116" s="179"/>
      <c r="BZ116" s="179"/>
      <c r="CA116" s="179"/>
      <c r="CB116" s="179"/>
      <c r="CC116" s="179"/>
      <c r="CD116" s="179"/>
      <c r="CE116" s="179"/>
      <c r="CF116" s="179"/>
      <c r="CG116" s="179"/>
      <c r="CH116" s="179"/>
      <c r="CI116" s="179"/>
      <c r="CJ116" s="179"/>
      <c r="CK116" s="179"/>
      <c r="CL116" s="179"/>
      <c r="CM116" s="179"/>
      <c r="CN116" s="179"/>
      <c r="CO116" s="179"/>
      <c r="CP116" s="179"/>
      <c r="CQ116" s="179"/>
      <c r="CR116" s="179"/>
      <c r="CS116" s="179"/>
      <c r="CT116" s="179"/>
      <c r="CU116" s="179"/>
      <c r="CV116" s="179"/>
      <c r="CW116" s="179"/>
      <c r="CX116" s="179"/>
      <c r="CY116" s="179"/>
      <c r="CZ116" s="179"/>
      <c r="DA116" s="179"/>
      <c r="DB116" s="179"/>
      <c r="DC116" s="179"/>
      <c r="DD116" s="179"/>
      <c r="DE116" s="179"/>
      <c r="DF116" s="179"/>
      <c r="DG116" s="179"/>
      <c r="DH116" s="179"/>
      <c r="DI116" s="179"/>
      <c r="DJ116" s="179"/>
      <c r="DK116" s="179"/>
      <c r="DL116" s="179"/>
      <c r="DM116" s="179"/>
      <c r="DN116" s="179"/>
      <c r="DO116" s="179"/>
      <c r="DP116" s="179"/>
      <c r="DQ116" s="179"/>
      <c r="DR116" s="179"/>
      <c r="DS116" s="179"/>
      <c r="DT116" s="179"/>
      <c r="DU116" s="179"/>
      <c r="DV116" s="179"/>
      <c r="DW116" s="179"/>
      <c r="DX116" s="179"/>
      <c r="DY116" s="179"/>
      <c r="DZ116" s="179"/>
      <c r="EA116" s="179"/>
      <c r="EB116" s="179"/>
      <c r="EC116" s="179"/>
      <c r="ED116" s="179"/>
      <c r="EE116" s="179"/>
      <c r="EF116" s="179"/>
      <c r="EG116" s="179"/>
      <c r="EH116" s="179"/>
      <c r="EI116" s="179"/>
      <c r="EJ116" s="179"/>
      <c r="EK116" s="179"/>
      <c r="EL116" s="179"/>
      <c r="EM116" s="179"/>
      <c r="EN116" s="179"/>
      <c r="EO116" s="179"/>
      <c r="EP116" s="179"/>
      <c r="EQ116" s="179"/>
      <c r="ER116" s="179"/>
      <c r="ES116" s="179"/>
      <c r="ET116" s="179"/>
      <c r="EU116" s="179"/>
      <c r="EV116" s="179"/>
      <c r="EW116" s="179"/>
      <c r="EX116" s="179"/>
      <c r="EY116" s="179"/>
      <c r="EZ116" s="179"/>
      <c r="FA116" s="179"/>
      <c r="FB116" s="179"/>
      <c r="FC116" s="179"/>
      <c r="FD116" s="179"/>
      <c r="FE116" s="179"/>
      <c r="FF116" s="179"/>
      <c r="FG116" s="179"/>
      <c r="FH116" s="179"/>
      <c r="FI116" s="179"/>
      <c r="FJ116" s="179"/>
      <c r="FK116" s="179"/>
      <c r="FL116" s="179"/>
      <c r="FM116" s="179"/>
      <c r="FN116" s="179"/>
      <c r="FO116" s="179"/>
      <c r="FP116" s="179"/>
      <c r="FQ116" s="179"/>
      <c r="FR116" s="179"/>
      <c r="FS116" s="179"/>
      <c r="FT116" s="179"/>
      <c r="FU116" s="179"/>
      <c r="FV116" s="179"/>
      <c r="FW116" s="179"/>
      <c r="FX116" s="179"/>
      <c r="FY116" s="179"/>
      <c r="FZ116" s="179"/>
      <c r="GA116" s="179"/>
      <c r="GB116" s="179"/>
      <c r="GC116" s="179"/>
      <c r="GD116" s="179"/>
      <c r="GE116" s="179"/>
      <c r="GF116" s="179"/>
      <c r="GG116" s="179"/>
      <c r="GH116" s="179"/>
      <c r="GI116" s="179"/>
      <c r="GJ116" s="179"/>
      <c r="GK116" s="179"/>
      <c r="GL116" s="179"/>
      <c r="GM116" s="179"/>
      <c r="GN116" s="179"/>
      <c r="GO116" s="179"/>
      <c r="GP116" s="179"/>
      <c r="GQ116" s="179"/>
      <c r="GR116" s="179"/>
      <c r="GS116" s="179"/>
      <c r="GT116" s="179"/>
      <c r="GU116" s="179"/>
      <c r="GV116" s="179"/>
      <c r="GW116" s="179"/>
      <c r="GX116" s="179"/>
      <c r="GY116" s="179"/>
      <c r="GZ116" s="179"/>
      <c r="HA116" s="179"/>
      <c r="HB116" s="179"/>
      <c r="HC116" s="179"/>
      <c r="HD116" s="179"/>
      <c r="HE116" s="179"/>
      <c r="HF116" s="179"/>
      <c r="HG116" s="179"/>
      <c r="HH116" s="179"/>
      <c r="HI116" s="179"/>
      <c r="HJ116" s="179"/>
      <c r="HK116" s="179"/>
      <c r="HL116" s="179"/>
      <c r="HM116" s="179"/>
      <c r="HN116" s="179"/>
      <c r="HO116" s="179"/>
      <c r="HP116" s="179"/>
      <c r="HQ116" s="179"/>
      <c r="HR116" s="179"/>
      <c r="HS116" s="179"/>
      <c r="HT116" s="179"/>
      <c r="HU116" s="179"/>
      <c r="HV116" s="179"/>
      <c r="HW116" s="179"/>
      <c r="HX116" s="179"/>
      <c r="HY116" s="179"/>
      <c r="HZ116" s="179"/>
      <c r="IA116" s="179"/>
      <c r="IB116" s="179"/>
      <c r="IC116" s="179"/>
      <c r="ID116" s="179"/>
      <c r="IE116" s="179"/>
      <c r="IF116" s="179"/>
      <c r="IG116" s="179"/>
      <c r="IH116" s="179"/>
      <c r="II116" s="179"/>
      <c r="IJ116" s="179"/>
      <c r="IK116" s="179"/>
      <c r="IL116" s="179"/>
      <c r="IM116" s="179"/>
      <c r="IN116" s="179"/>
      <c r="IO116" s="179"/>
      <c r="IP116" s="179"/>
      <c r="IQ116" s="179"/>
      <c r="IR116" s="179"/>
      <c r="IS116" s="179"/>
      <c r="IT116" s="179"/>
      <c r="IU116" s="179"/>
      <c r="IV116" s="179"/>
      <c r="IW116" s="179"/>
    </row>
    <row r="117" spans="1:257" s="180" customFormat="1" ht="15.75" customHeight="1">
      <c r="A117" s="188"/>
      <c r="B117" s="188"/>
      <c r="C117" s="189"/>
      <c r="D117" s="189"/>
      <c r="E117" s="189"/>
      <c r="F117" s="189"/>
      <c r="G117" s="179"/>
      <c r="H117" s="179"/>
      <c r="I117" s="179"/>
      <c r="J117" s="179"/>
      <c r="K117" s="179"/>
      <c r="L117" s="179"/>
      <c r="M117" s="179"/>
      <c r="N117" s="179"/>
      <c r="O117" s="179"/>
      <c r="P117" s="179"/>
      <c r="Q117" s="179"/>
      <c r="R117" s="179"/>
      <c r="S117" s="179"/>
      <c r="T117" s="179"/>
      <c r="U117" s="179"/>
      <c r="V117" s="179"/>
      <c r="W117" s="179"/>
      <c r="X117" s="179"/>
      <c r="Y117" s="179"/>
      <c r="Z117" s="179"/>
      <c r="AA117" s="179"/>
      <c r="AB117" s="179"/>
      <c r="AC117" s="179"/>
      <c r="AD117" s="179"/>
      <c r="AE117" s="179"/>
      <c r="AF117" s="179"/>
      <c r="AG117" s="179"/>
      <c r="AH117" s="179"/>
      <c r="AI117" s="179"/>
      <c r="AJ117" s="179"/>
      <c r="AK117" s="179"/>
      <c r="AL117" s="179"/>
      <c r="AM117" s="179"/>
      <c r="AN117" s="179"/>
      <c r="AO117" s="179"/>
      <c r="AP117" s="179"/>
      <c r="AQ117" s="179"/>
      <c r="AR117" s="179"/>
      <c r="AS117" s="179"/>
      <c r="AT117" s="179"/>
      <c r="AU117" s="179"/>
      <c r="AV117" s="179"/>
      <c r="AW117" s="179"/>
      <c r="AX117" s="179"/>
      <c r="AY117" s="179"/>
      <c r="AZ117" s="179"/>
      <c r="BA117" s="179"/>
      <c r="BB117" s="179"/>
      <c r="BC117" s="179"/>
      <c r="BD117" s="179"/>
      <c r="BE117" s="179"/>
      <c r="BF117" s="179"/>
      <c r="BG117" s="179"/>
      <c r="BH117" s="179"/>
      <c r="BI117" s="179"/>
      <c r="BJ117" s="179"/>
      <c r="BK117" s="179"/>
      <c r="BL117" s="179"/>
      <c r="BM117" s="179"/>
      <c r="BN117" s="179"/>
      <c r="BO117" s="179"/>
      <c r="BP117" s="179"/>
      <c r="BQ117" s="179"/>
      <c r="BR117" s="179"/>
      <c r="BS117" s="179"/>
      <c r="BT117" s="179"/>
      <c r="BU117" s="179"/>
      <c r="BV117" s="179"/>
      <c r="BW117" s="179"/>
      <c r="BX117" s="179"/>
      <c r="BY117" s="179"/>
      <c r="BZ117" s="179"/>
      <c r="CA117" s="179"/>
      <c r="CB117" s="179"/>
      <c r="CC117" s="179"/>
      <c r="CD117" s="179"/>
      <c r="CE117" s="179"/>
      <c r="CF117" s="179"/>
      <c r="CG117" s="179"/>
      <c r="CH117" s="179"/>
      <c r="CI117" s="179"/>
      <c r="CJ117" s="179"/>
      <c r="CK117" s="179"/>
      <c r="CL117" s="179"/>
      <c r="CM117" s="179"/>
      <c r="CN117" s="179"/>
      <c r="CO117" s="179"/>
      <c r="CP117" s="179"/>
      <c r="CQ117" s="179"/>
      <c r="CR117" s="179"/>
      <c r="CS117" s="179"/>
      <c r="CT117" s="179"/>
      <c r="CU117" s="179"/>
      <c r="CV117" s="179"/>
      <c r="CW117" s="179"/>
      <c r="CX117" s="179"/>
      <c r="CY117" s="179"/>
      <c r="CZ117" s="179"/>
      <c r="DA117" s="179"/>
      <c r="DB117" s="179"/>
      <c r="DC117" s="179"/>
      <c r="DD117" s="179"/>
      <c r="DE117" s="179"/>
      <c r="DF117" s="179"/>
      <c r="DG117" s="179"/>
      <c r="DH117" s="179"/>
      <c r="DI117" s="179"/>
      <c r="DJ117" s="179"/>
      <c r="DK117" s="179"/>
      <c r="DL117" s="179"/>
      <c r="DM117" s="179"/>
      <c r="DN117" s="179"/>
      <c r="DO117" s="179"/>
      <c r="DP117" s="179"/>
      <c r="DQ117" s="179"/>
      <c r="DR117" s="179"/>
      <c r="DS117" s="179"/>
      <c r="DT117" s="179"/>
      <c r="DU117" s="179"/>
      <c r="DV117" s="179"/>
      <c r="DW117" s="179"/>
      <c r="DX117" s="179"/>
      <c r="DY117" s="179"/>
      <c r="DZ117" s="179"/>
      <c r="EA117" s="179"/>
      <c r="EB117" s="179"/>
      <c r="EC117" s="179"/>
      <c r="ED117" s="179"/>
      <c r="EE117" s="179"/>
      <c r="EF117" s="179"/>
      <c r="EG117" s="179"/>
      <c r="EH117" s="179"/>
      <c r="EI117" s="179"/>
      <c r="EJ117" s="179"/>
      <c r="EK117" s="179"/>
      <c r="EL117" s="179"/>
      <c r="EM117" s="179"/>
      <c r="EN117" s="179"/>
      <c r="EO117" s="179"/>
      <c r="EP117" s="179"/>
      <c r="EQ117" s="179"/>
      <c r="ER117" s="179"/>
      <c r="ES117" s="179"/>
      <c r="ET117" s="179"/>
      <c r="EU117" s="179"/>
      <c r="EV117" s="179"/>
      <c r="EW117" s="179"/>
      <c r="EX117" s="179"/>
      <c r="EY117" s="179"/>
      <c r="EZ117" s="179"/>
      <c r="FA117" s="179"/>
      <c r="FB117" s="179"/>
      <c r="FC117" s="179"/>
      <c r="FD117" s="179"/>
      <c r="FE117" s="179"/>
      <c r="FF117" s="179"/>
      <c r="FG117" s="179"/>
      <c r="FH117" s="179"/>
      <c r="FI117" s="179"/>
      <c r="FJ117" s="179"/>
      <c r="FK117" s="179"/>
      <c r="FL117" s="179"/>
      <c r="FM117" s="179"/>
      <c r="FN117" s="179"/>
      <c r="FO117" s="179"/>
      <c r="FP117" s="179"/>
      <c r="FQ117" s="179"/>
      <c r="FR117" s="179"/>
      <c r="FS117" s="179"/>
      <c r="FT117" s="179"/>
      <c r="FU117" s="179"/>
      <c r="FV117" s="179"/>
      <c r="FW117" s="179"/>
      <c r="FX117" s="179"/>
      <c r="FY117" s="179"/>
      <c r="FZ117" s="179"/>
      <c r="GA117" s="179"/>
      <c r="GB117" s="179"/>
      <c r="GC117" s="179"/>
      <c r="GD117" s="179"/>
      <c r="GE117" s="179"/>
      <c r="GF117" s="179"/>
      <c r="GG117" s="179"/>
      <c r="GH117" s="179"/>
      <c r="GI117" s="179"/>
      <c r="GJ117" s="179"/>
      <c r="GK117" s="179"/>
      <c r="GL117" s="179"/>
      <c r="GM117" s="179"/>
      <c r="GN117" s="179"/>
      <c r="GO117" s="179"/>
      <c r="GP117" s="179"/>
      <c r="GQ117" s="179"/>
      <c r="GR117" s="179"/>
      <c r="GS117" s="179"/>
      <c r="GT117" s="179"/>
      <c r="GU117" s="179"/>
      <c r="GV117" s="179"/>
      <c r="GW117" s="179"/>
      <c r="GX117" s="179"/>
      <c r="GY117" s="179"/>
      <c r="GZ117" s="179"/>
      <c r="HA117" s="179"/>
      <c r="HB117" s="179"/>
      <c r="HC117" s="179"/>
      <c r="HD117" s="179"/>
      <c r="HE117" s="179"/>
      <c r="HF117" s="179"/>
      <c r="HG117" s="179"/>
      <c r="HH117" s="179"/>
      <c r="HI117" s="179"/>
      <c r="HJ117" s="179"/>
      <c r="HK117" s="179"/>
      <c r="HL117" s="179"/>
      <c r="HM117" s="179"/>
      <c r="HN117" s="179"/>
      <c r="HO117" s="179"/>
      <c r="HP117" s="179"/>
      <c r="HQ117" s="179"/>
      <c r="HR117" s="179"/>
      <c r="HS117" s="179"/>
      <c r="HT117" s="179"/>
      <c r="HU117" s="179"/>
      <c r="HV117" s="179"/>
      <c r="HW117" s="179"/>
      <c r="HX117" s="179"/>
      <c r="HY117" s="179"/>
      <c r="HZ117" s="179"/>
      <c r="IA117" s="179"/>
      <c r="IB117" s="179"/>
      <c r="IC117" s="179"/>
      <c r="ID117" s="179"/>
      <c r="IE117" s="179"/>
      <c r="IF117" s="179"/>
      <c r="IG117" s="179"/>
      <c r="IH117" s="179"/>
      <c r="II117" s="179"/>
      <c r="IJ117" s="179"/>
      <c r="IK117" s="179"/>
      <c r="IL117" s="179"/>
      <c r="IM117" s="179"/>
      <c r="IN117" s="179"/>
      <c r="IO117" s="179"/>
      <c r="IP117" s="179"/>
      <c r="IQ117" s="179"/>
      <c r="IR117" s="179"/>
      <c r="IS117" s="179"/>
      <c r="IT117" s="179"/>
      <c r="IU117" s="179"/>
      <c r="IV117" s="179"/>
      <c r="IW117" s="179"/>
    </row>
    <row r="118" spans="1:257" s="180" customFormat="1" ht="15.75" customHeight="1">
      <c r="A118" s="190" t="s">
        <v>5</v>
      </c>
      <c r="B118" s="454" t="s">
        <v>6</v>
      </c>
      <c r="C118" s="455"/>
      <c r="D118" s="455"/>
      <c r="E118" s="456"/>
      <c r="F118" s="191">
        <f>F16</f>
        <v>0</v>
      </c>
      <c r="G118" s="179"/>
      <c r="H118" s="179"/>
      <c r="I118" s="179"/>
      <c r="J118" s="179"/>
      <c r="K118" s="179"/>
      <c r="L118" s="179"/>
      <c r="M118" s="179"/>
      <c r="N118" s="179"/>
      <c r="O118" s="179"/>
      <c r="P118" s="179"/>
      <c r="Q118" s="179"/>
      <c r="R118" s="179"/>
      <c r="S118" s="179"/>
      <c r="T118" s="179"/>
      <c r="U118" s="179"/>
      <c r="V118" s="179"/>
      <c r="W118" s="179"/>
      <c r="X118" s="179"/>
      <c r="Y118" s="179"/>
      <c r="Z118" s="179"/>
      <c r="AA118" s="179"/>
      <c r="AB118" s="179"/>
      <c r="AC118" s="179"/>
      <c r="AD118" s="179"/>
      <c r="AE118" s="179"/>
      <c r="AF118" s="179"/>
      <c r="AG118" s="179"/>
      <c r="AH118" s="179"/>
      <c r="AI118" s="179"/>
      <c r="AJ118" s="179"/>
      <c r="AK118" s="179"/>
      <c r="AL118" s="179"/>
      <c r="AM118" s="179"/>
      <c r="AN118" s="179"/>
      <c r="AO118" s="179"/>
      <c r="AP118" s="179"/>
      <c r="AQ118" s="179"/>
      <c r="AR118" s="179"/>
      <c r="AS118" s="179"/>
      <c r="AT118" s="179"/>
      <c r="AU118" s="179"/>
      <c r="AV118" s="179"/>
      <c r="AW118" s="179"/>
      <c r="AX118" s="179"/>
      <c r="AY118" s="179"/>
      <c r="AZ118" s="179"/>
      <c r="BA118" s="179"/>
      <c r="BB118" s="179"/>
      <c r="BC118" s="179"/>
      <c r="BD118" s="179"/>
      <c r="BE118" s="179"/>
      <c r="BF118" s="179"/>
      <c r="BG118" s="179"/>
      <c r="BH118" s="179"/>
      <c r="BI118" s="179"/>
      <c r="BJ118" s="179"/>
      <c r="BK118" s="179"/>
      <c r="BL118" s="179"/>
      <c r="BM118" s="179"/>
      <c r="BN118" s="179"/>
      <c r="BO118" s="179"/>
      <c r="BP118" s="179"/>
      <c r="BQ118" s="179"/>
      <c r="BR118" s="179"/>
      <c r="BS118" s="179"/>
      <c r="BT118" s="179"/>
      <c r="BU118" s="179"/>
      <c r="BV118" s="179"/>
      <c r="BW118" s="179"/>
      <c r="BX118" s="179"/>
      <c r="BY118" s="179"/>
      <c r="BZ118" s="179"/>
      <c r="CA118" s="179"/>
      <c r="CB118" s="179"/>
      <c r="CC118" s="179"/>
      <c r="CD118" s="179"/>
      <c r="CE118" s="179"/>
      <c r="CF118" s="179"/>
      <c r="CG118" s="179"/>
      <c r="CH118" s="179"/>
      <c r="CI118" s="179"/>
      <c r="CJ118" s="179"/>
      <c r="CK118" s="179"/>
      <c r="CL118" s="179"/>
      <c r="CM118" s="179"/>
      <c r="CN118" s="179"/>
      <c r="CO118" s="179"/>
      <c r="CP118" s="179"/>
      <c r="CQ118" s="179"/>
      <c r="CR118" s="179"/>
      <c r="CS118" s="179"/>
      <c r="CT118" s="179"/>
      <c r="CU118" s="179"/>
      <c r="CV118" s="179"/>
      <c r="CW118" s="179"/>
      <c r="CX118" s="179"/>
      <c r="CY118" s="179"/>
      <c r="CZ118" s="179"/>
      <c r="DA118" s="179"/>
      <c r="DB118" s="179"/>
      <c r="DC118" s="179"/>
      <c r="DD118" s="179"/>
      <c r="DE118" s="179"/>
      <c r="DF118" s="179"/>
      <c r="DG118" s="179"/>
      <c r="DH118" s="179"/>
      <c r="DI118" s="179"/>
      <c r="DJ118" s="179"/>
      <c r="DK118" s="179"/>
      <c r="DL118" s="179"/>
      <c r="DM118" s="179"/>
      <c r="DN118" s="179"/>
      <c r="DO118" s="179"/>
      <c r="DP118" s="179"/>
      <c r="DQ118" s="179"/>
      <c r="DR118" s="179"/>
      <c r="DS118" s="179"/>
      <c r="DT118" s="179"/>
      <c r="DU118" s="179"/>
      <c r="DV118" s="179"/>
      <c r="DW118" s="179"/>
      <c r="DX118" s="179"/>
      <c r="DY118" s="179"/>
      <c r="DZ118" s="179"/>
      <c r="EA118" s="179"/>
      <c r="EB118" s="179"/>
      <c r="EC118" s="179"/>
      <c r="ED118" s="179"/>
      <c r="EE118" s="179"/>
      <c r="EF118" s="179"/>
      <c r="EG118" s="179"/>
      <c r="EH118" s="179"/>
      <c r="EI118" s="179"/>
      <c r="EJ118" s="179"/>
      <c r="EK118" s="179"/>
      <c r="EL118" s="179"/>
      <c r="EM118" s="179"/>
      <c r="EN118" s="179"/>
      <c r="EO118" s="179"/>
      <c r="EP118" s="179"/>
      <c r="EQ118" s="179"/>
      <c r="ER118" s="179"/>
      <c r="ES118" s="179"/>
      <c r="ET118" s="179"/>
      <c r="EU118" s="179"/>
      <c r="EV118" s="179"/>
      <c r="EW118" s="179"/>
      <c r="EX118" s="179"/>
      <c r="EY118" s="179"/>
      <c r="EZ118" s="179"/>
      <c r="FA118" s="179"/>
      <c r="FB118" s="179"/>
      <c r="FC118" s="179"/>
      <c r="FD118" s="179"/>
      <c r="FE118" s="179"/>
      <c r="FF118" s="179"/>
      <c r="FG118" s="179"/>
      <c r="FH118" s="179"/>
      <c r="FI118" s="179"/>
      <c r="FJ118" s="179"/>
      <c r="FK118" s="179"/>
      <c r="FL118" s="179"/>
      <c r="FM118" s="179"/>
      <c r="FN118" s="179"/>
      <c r="FO118" s="179"/>
      <c r="FP118" s="179"/>
      <c r="FQ118" s="179"/>
      <c r="FR118" s="179"/>
      <c r="FS118" s="179"/>
      <c r="FT118" s="179"/>
      <c r="FU118" s="179"/>
      <c r="FV118" s="179"/>
      <c r="FW118" s="179"/>
      <c r="FX118" s="179"/>
      <c r="FY118" s="179"/>
      <c r="FZ118" s="179"/>
      <c r="GA118" s="179"/>
      <c r="GB118" s="179"/>
      <c r="GC118" s="179"/>
      <c r="GD118" s="179"/>
      <c r="GE118" s="179"/>
      <c r="GF118" s="179"/>
      <c r="GG118" s="179"/>
      <c r="GH118" s="179"/>
      <c r="GI118" s="179"/>
      <c r="GJ118" s="179"/>
      <c r="GK118" s="179"/>
      <c r="GL118" s="179"/>
      <c r="GM118" s="179"/>
      <c r="GN118" s="179"/>
      <c r="GO118" s="179"/>
      <c r="GP118" s="179"/>
      <c r="GQ118" s="179"/>
      <c r="GR118" s="179"/>
      <c r="GS118" s="179"/>
      <c r="GT118" s="179"/>
      <c r="GU118" s="179"/>
      <c r="GV118" s="179"/>
      <c r="GW118" s="179"/>
      <c r="GX118" s="179"/>
      <c r="GY118" s="179"/>
      <c r="GZ118" s="179"/>
      <c r="HA118" s="179"/>
      <c r="HB118" s="179"/>
      <c r="HC118" s="179"/>
      <c r="HD118" s="179"/>
      <c r="HE118" s="179"/>
      <c r="HF118" s="179"/>
      <c r="HG118" s="179"/>
      <c r="HH118" s="179"/>
      <c r="HI118" s="179"/>
      <c r="HJ118" s="179"/>
      <c r="HK118" s="179"/>
      <c r="HL118" s="179"/>
      <c r="HM118" s="179"/>
      <c r="HN118" s="179"/>
      <c r="HO118" s="179"/>
      <c r="HP118" s="179"/>
      <c r="HQ118" s="179"/>
      <c r="HR118" s="179"/>
      <c r="HS118" s="179"/>
      <c r="HT118" s="179"/>
      <c r="HU118" s="179"/>
      <c r="HV118" s="179"/>
      <c r="HW118" s="179"/>
      <c r="HX118" s="179"/>
      <c r="HY118" s="179"/>
      <c r="HZ118" s="179"/>
      <c r="IA118" s="179"/>
      <c r="IB118" s="179"/>
      <c r="IC118" s="179"/>
      <c r="ID118" s="179"/>
      <c r="IE118" s="179"/>
      <c r="IF118" s="179"/>
      <c r="IG118" s="179"/>
      <c r="IH118" s="179"/>
      <c r="II118" s="179"/>
      <c r="IJ118" s="179"/>
      <c r="IK118" s="179"/>
      <c r="IL118" s="179"/>
      <c r="IM118" s="179"/>
      <c r="IN118" s="179"/>
      <c r="IO118" s="179"/>
      <c r="IP118" s="179"/>
      <c r="IQ118" s="179"/>
      <c r="IR118" s="179"/>
      <c r="IS118" s="179"/>
      <c r="IT118" s="179"/>
      <c r="IU118" s="179"/>
      <c r="IV118" s="179"/>
      <c r="IW118" s="179"/>
    </row>
    <row r="119" spans="1:257" s="180" customFormat="1" ht="15.75" customHeight="1">
      <c r="A119" s="190" t="s">
        <v>20</v>
      </c>
      <c r="B119" s="454" t="s">
        <v>21</v>
      </c>
      <c r="C119" s="455"/>
      <c r="D119" s="455"/>
      <c r="E119" s="456"/>
      <c r="F119" s="191">
        <f>F42</f>
        <v>0</v>
      </c>
      <c r="G119" s="179"/>
      <c r="H119" s="179"/>
      <c r="I119" s="179"/>
      <c r="J119" s="179"/>
      <c r="K119" s="179"/>
      <c r="L119" s="179"/>
      <c r="M119" s="179"/>
      <c r="N119" s="179"/>
      <c r="O119" s="179"/>
      <c r="P119" s="179"/>
      <c r="Q119" s="179"/>
      <c r="R119" s="179"/>
      <c r="S119" s="179"/>
      <c r="T119" s="179"/>
      <c r="U119" s="179"/>
      <c r="V119" s="179"/>
      <c r="W119" s="179"/>
      <c r="X119" s="179"/>
      <c r="Y119" s="179"/>
      <c r="Z119" s="179"/>
      <c r="AA119" s="179"/>
      <c r="AB119" s="179"/>
      <c r="AC119" s="179"/>
      <c r="AD119" s="179"/>
      <c r="AE119" s="179"/>
      <c r="AF119" s="179"/>
      <c r="AG119" s="179"/>
      <c r="AH119" s="179"/>
      <c r="AI119" s="179"/>
      <c r="AJ119" s="179"/>
      <c r="AK119" s="179"/>
      <c r="AL119" s="179"/>
      <c r="AM119" s="179"/>
      <c r="AN119" s="179"/>
      <c r="AO119" s="179"/>
      <c r="AP119" s="179"/>
      <c r="AQ119" s="179"/>
      <c r="AR119" s="179"/>
      <c r="AS119" s="179"/>
      <c r="AT119" s="179"/>
      <c r="AU119" s="179"/>
      <c r="AV119" s="179"/>
      <c r="AW119" s="179"/>
      <c r="AX119" s="179"/>
      <c r="AY119" s="179"/>
      <c r="AZ119" s="179"/>
      <c r="BA119" s="179"/>
      <c r="BB119" s="179"/>
      <c r="BC119" s="179"/>
      <c r="BD119" s="179"/>
      <c r="BE119" s="179"/>
      <c r="BF119" s="179"/>
      <c r="BG119" s="179"/>
      <c r="BH119" s="179"/>
      <c r="BI119" s="179"/>
      <c r="BJ119" s="179"/>
      <c r="BK119" s="179"/>
      <c r="BL119" s="179"/>
      <c r="BM119" s="179"/>
      <c r="BN119" s="179"/>
      <c r="BO119" s="179"/>
      <c r="BP119" s="179"/>
      <c r="BQ119" s="179"/>
      <c r="BR119" s="179"/>
      <c r="BS119" s="179"/>
      <c r="BT119" s="179"/>
      <c r="BU119" s="179"/>
      <c r="BV119" s="179"/>
      <c r="BW119" s="179"/>
      <c r="BX119" s="179"/>
      <c r="BY119" s="179"/>
      <c r="BZ119" s="179"/>
      <c r="CA119" s="179"/>
      <c r="CB119" s="179"/>
      <c r="CC119" s="179"/>
      <c r="CD119" s="179"/>
      <c r="CE119" s="179"/>
      <c r="CF119" s="179"/>
      <c r="CG119" s="179"/>
      <c r="CH119" s="179"/>
      <c r="CI119" s="179"/>
      <c r="CJ119" s="179"/>
      <c r="CK119" s="179"/>
      <c r="CL119" s="179"/>
      <c r="CM119" s="179"/>
      <c r="CN119" s="179"/>
      <c r="CO119" s="179"/>
      <c r="CP119" s="179"/>
      <c r="CQ119" s="179"/>
      <c r="CR119" s="179"/>
      <c r="CS119" s="179"/>
      <c r="CT119" s="179"/>
      <c r="CU119" s="179"/>
      <c r="CV119" s="179"/>
      <c r="CW119" s="179"/>
      <c r="CX119" s="179"/>
      <c r="CY119" s="179"/>
      <c r="CZ119" s="179"/>
      <c r="DA119" s="179"/>
      <c r="DB119" s="179"/>
      <c r="DC119" s="179"/>
      <c r="DD119" s="179"/>
      <c r="DE119" s="179"/>
      <c r="DF119" s="179"/>
      <c r="DG119" s="179"/>
      <c r="DH119" s="179"/>
      <c r="DI119" s="179"/>
      <c r="DJ119" s="179"/>
      <c r="DK119" s="179"/>
      <c r="DL119" s="179"/>
      <c r="DM119" s="179"/>
      <c r="DN119" s="179"/>
      <c r="DO119" s="179"/>
      <c r="DP119" s="179"/>
      <c r="DQ119" s="179"/>
      <c r="DR119" s="179"/>
      <c r="DS119" s="179"/>
      <c r="DT119" s="179"/>
      <c r="DU119" s="179"/>
      <c r="DV119" s="179"/>
      <c r="DW119" s="179"/>
      <c r="DX119" s="179"/>
      <c r="DY119" s="179"/>
      <c r="DZ119" s="179"/>
      <c r="EA119" s="179"/>
      <c r="EB119" s="179"/>
      <c r="EC119" s="179"/>
      <c r="ED119" s="179"/>
      <c r="EE119" s="179"/>
      <c r="EF119" s="179"/>
      <c r="EG119" s="179"/>
      <c r="EH119" s="179"/>
      <c r="EI119" s="179"/>
      <c r="EJ119" s="179"/>
      <c r="EK119" s="179"/>
      <c r="EL119" s="179"/>
      <c r="EM119" s="179"/>
      <c r="EN119" s="179"/>
      <c r="EO119" s="179"/>
      <c r="EP119" s="179"/>
      <c r="EQ119" s="179"/>
      <c r="ER119" s="179"/>
      <c r="ES119" s="179"/>
      <c r="ET119" s="179"/>
      <c r="EU119" s="179"/>
      <c r="EV119" s="179"/>
      <c r="EW119" s="179"/>
      <c r="EX119" s="179"/>
      <c r="EY119" s="179"/>
      <c r="EZ119" s="179"/>
      <c r="FA119" s="179"/>
      <c r="FB119" s="179"/>
      <c r="FC119" s="179"/>
      <c r="FD119" s="179"/>
      <c r="FE119" s="179"/>
      <c r="FF119" s="179"/>
      <c r="FG119" s="179"/>
      <c r="FH119" s="179"/>
      <c r="FI119" s="179"/>
      <c r="FJ119" s="179"/>
      <c r="FK119" s="179"/>
      <c r="FL119" s="179"/>
      <c r="FM119" s="179"/>
      <c r="FN119" s="179"/>
      <c r="FO119" s="179"/>
      <c r="FP119" s="179"/>
      <c r="FQ119" s="179"/>
      <c r="FR119" s="179"/>
      <c r="FS119" s="179"/>
      <c r="FT119" s="179"/>
      <c r="FU119" s="179"/>
      <c r="FV119" s="179"/>
      <c r="FW119" s="179"/>
      <c r="FX119" s="179"/>
      <c r="FY119" s="179"/>
      <c r="FZ119" s="179"/>
      <c r="GA119" s="179"/>
      <c r="GB119" s="179"/>
      <c r="GC119" s="179"/>
      <c r="GD119" s="179"/>
      <c r="GE119" s="179"/>
      <c r="GF119" s="179"/>
      <c r="GG119" s="179"/>
      <c r="GH119" s="179"/>
      <c r="GI119" s="179"/>
      <c r="GJ119" s="179"/>
      <c r="GK119" s="179"/>
      <c r="GL119" s="179"/>
      <c r="GM119" s="179"/>
      <c r="GN119" s="179"/>
      <c r="GO119" s="179"/>
      <c r="GP119" s="179"/>
      <c r="GQ119" s="179"/>
      <c r="GR119" s="179"/>
      <c r="GS119" s="179"/>
      <c r="GT119" s="179"/>
      <c r="GU119" s="179"/>
      <c r="GV119" s="179"/>
      <c r="GW119" s="179"/>
      <c r="GX119" s="179"/>
      <c r="GY119" s="179"/>
      <c r="GZ119" s="179"/>
      <c r="HA119" s="179"/>
      <c r="HB119" s="179"/>
      <c r="HC119" s="179"/>
      <c r="HD119" s="179"/>
      <c r="HE119" s="179"/>
      <c r="HF119" s="179"/>
      <c r="HG119" s="179"/>
      <c r="HH119" s="179"/>
      <c r="HI119" s="179"/>
      <c r="HJ119" s="179"/>
      <c r="HK119" s="179"/>
      <c r="HL119" s="179"/>
      <c r="HM119" s="179"/>
      <c r="HN119" s="179"/>
      <c r="HO119" s="179"/>
      <c r="HP119" s="179"/>
      <c r="HQ119" s="179"/>
      <c r="HR119" s="179"/>
      <c r="HS119" s="179"/>
      <c r="HT119" s="179"/>
      <c r="HU119" s="179"/>
      <c r="HV119" s="179"/>
      <c r="HW119" s="179"/>
      <c r="HX119" s="179"/>
      <c r="HY119" s="179"/>
      <c r="HZ119" s="179"/>
      <c r="IA119" s="179"/>
      <c r="IB119" s="179"/>
      <c r="IC119" s="179"/>
      <c r="ID119" s="179"/>
      <c r="IE119" s="179"/>
      <c r="IF119" s="179"/>
      <c r="IG119" s="179"/>
      <c r="IH119" s="179"/>
      <c r="II119" s="179"/>
      <c r="IJ119" s="179"/>
      <c r="IK119" s="179"/>
      <c r="IL119" s="179"/>
      <c r="IM119" s="179"/>
      <c r="IN119" s="179"/>
      <c r="IO119" s="179"/>
      <c r="IP119" s="179"/>
      <c r="IQ119" s="179"/>
      <c r="IR119" s="179"/>
      <c r="IS119" s="179"/>
      <c r="IT119" s="179"/>
      <c r="IU119" s="179"/>
      <c r="IV119" s="179"/>
      <c r="IW119" s="179"/>
    </row>
    <row r="120" spans="1:257" s="180" customFormat="1" ht="15.75" customHeight="1">
      <c r="A120" s="190" t="s">
        <v>40</v>
      </c>
      <c r="B120" s="454" t="s">
        <v>112</v>
      </c>
      <c r="C120" s="455"/>
      <c r="D120" s="455"/>
      <c r="E120" s="456"/>
      <c r="F120" s="191">
        <f>F49</f>
        <v>0</v>
      </c>
      <c r="G120" s="179"/>
      <c r="H120" s="179"/>
      <c r="I120" s="179"/>
      <c r="J120" s="179"/>
      <c r="K120" s="179"/>
      <c r="L120" s="179"/>
      <c r="M120" s="179"/>
      <c r="N120" s="179"/>
      <c r="O120" s="179"/>
      <c r="P120" s="179"/>
      <c r="Q120" s="179"/>
      <c r="R120" s="179"/>
      <c r="S120" s="179"/>
      <c r="T120" s="179"/>
      <c r="U120" s="179"/>
      <c r="V120" s="179"/>
      <c r="W120" s="179"/>
      <c r="X120" s="179"/>
      <c r="Y120" s="179"/>
      <c r="Z120" s="179"/>
      <c r="AA120" s="179"/>
      <c r="AB120" s="179"/>
      <c r="AC120" s="179"/>
      <c r="AD120" s="179"/>
      <c r="AE120" s="179"/>
      <c r="AF120" s="179"/>
      <c r="AG120" s="179"/>
      <c r="AH120" s="179"/>
      <c r="AI120" s="179"/>
      <c r="AJ120" s="179"/>
      <c r="AK120" s="179"/>
      <c r="AL120" s="179"/>
      <c r="AM120" s="179"/>
      <c r="AN120" s="179"/>
      <c r="AO120" s="179"/>
      <c r="AP120" s="179"/>
      <c r="AQ120" s="179"/>
      <c r="AR120" s="179"/>
      <c r="AS120" s="179"/>
      <c r="AT120" s="179"/>
      <c r="AU120" s="179"/>
      <c r="AV120" s="179"/>
      <c r="AW120" s="179"/>
      <c r="AX120" s="179"/>
      <c r="AY120" s="179"/>
      <c r="AZ120" s="179"/>
      <c r="BA120" s="179"/>
      <c r="BB120" s="179"/>
      <c r="BC120" s="179"/>
      <c r="BD120" s="179"/>
      <c r="BE120" s="179"/>
      <c r="BF120" s="179"/>
      <c r="BG120" s="179"/>
      <c r="BH120" s="179"/>
      <c r="BI120" s="179"/>
      <c r="BJ120" s="179"/>
      <c r="BK120" s="179"/>
      <c r="BL120" s="179"/>
      <c r="BM120" s="179"/>
      <c r="BN120" s="179"/>
      <c r="BO120" s="179"/>
      <c r="BP120" s="179"/>
      <c r="BQ120" s="179"/>
      <c r="BR120" s="179"/>
      <c r="BS120" s="179"/>
      <c r="BT120" s="179"/>
      <c r="BU120" s="179"/>
      <c r="BV120" s="179"/>
      <c r="BW120" s="179"/>
      <c r="BX120" s="179"/>
      <c r="BY120" s="179"/>
      <c r="BZ120" s="179"/>
      <c r="CA120" s="179"/>
      <c r="CB120" s="179"/>
      <c r="CC120" s="179"/>
      <c r="CD120" s="179"/>
      <c r="CE120" s="179"/>
      <c r="CF120" s="179"/>
      <c r="CG120" s="179"/>
      <c r="CH120" s="179"/>
      <c r="CI120" s="179"/>
      <c r="CJ120" s="179"/>
      <c r="CK120" s="179"/>
      <c r="CL120" s="179"/>
      <c r="CM120" s="179"/>
      <c r="CN120" s="179"/>
      <c r="CO120" s="179"/>
      <c r="CP120" s="179"/>
      <c r="CQ120" s="179"/>
      <c r="CR120" s="179"/>
      <c r="CS120" s="179"/>
      <c r="CT120" s="179"/>
      <c r="CU120" s="179"/>
      <c r="CV120" s="179"/>
      <c r="CW120" s="179"/>
      <c r="CX120" s="179"/>
      <c r="CY120" s="179"/>
      <c r="CZ120" s="179"/>
      <c r="DA120" s="179"/>
      <c r="DB120" s="179"/>
      <c r="DC120" s="179"/>
      <c r="DD120" s="179"/>
      <c r="DE120" s="179"/>
      <c r="DF120" s="179"/>
      <c r="DG120" s="179"/>
      <c r="DH120" s="179"/>
      <c r="DI120" s="179"/>
      <c r="DJ120" s="179"/>
      <c r="DK120" s="179"/>
      <c r="DL120" s="179"/>
      <c r="DM120" s="179"/>
      <c r="DN120" s="179"/>
      <c r="DO120" s="179"/>
      <c r="DP120" s="179"/>
      <c r="DQ120" s="179"/>
      <c r="DR120" s="179"/>
      <c r="DS120" s="179"/>
      <c r="DT120" s="179"/>
      <c r="DU120" s="179"/>
      <c r="DV120" s="179"/>
      <c r="DW120" s="179"/>
      <c r="DX120" s="179"/>
      <c r="DY120" s="179"/>
      <c r="DZ120" s="179"/>
      <c r="EA120" s="179"/>
      <c r="EB120" s="179"/>
      <c r="EC120" s="179"/>
      <c r="ED120" s="179"/>
      <c r="EE120" s="179"/>
      <c r="EF120" s="179"/>
      <c r="EG120" s="179"/>
      <c r="EH120" s="179"/>
      <c r="EI120" s="179"/>
      <c r="EJ120" s="179"/>
      <c r="EK120" s="179"/>
      <c r="EL120" s="179"/>
      <c r="EM120" s="179"/>
      <c r="EN120" s="179"/>
      <c r="EO120" s="179"/>
      <c r="EP120" s="179"/>
      <c r="EQ120" s="179"/>
      <c r="ER120" s="179"/>
      <c r="ES120" s="179"/>
      <c r="ET120" s="179"/>
      <c r="EU120" s="179"/>
      <c r="EV120" s="179"/>
      <c r="EW120" s="179"/>
      <c r="EX120" s="179"/>
      <c r="EY120" s="179"/>
      <c r="EZ120" s="179"/>
      <c r="FA120" s="179"/>
      <c r="FB120" s="179"/>
      <c r="FC120" s="179"/>
      <c r="FD120" s="179"/>
      <c r="FE120" s="179"/>
      <c r="FF120" s="179"/>
      <c r="FG120" s="179"/>
      <c r="FH120" s="179"/>
      <c r="FI120" s="179"/>
      <c r="FJ120" s="179"/>
      <c r="FK120" s="179"/>
      <c r="FL120" s="179"/>
      <c r="FM120" s="179"/>
      <c r="FN120" s="179"/>
      <c r="FO120" s="179"/>
      <c r="FP120" s="179"/>
      <c r="FQ120" s="179"/>
      <c r="FR120" s="179"/>
      <c r="FS120" s="179"/>
      <c r="FT120" s="179"/>
      <c r="FU120" s="179"/>
      <c r="FV120" s="179"/>
      <c r="FW120" s="179"/>
      <c r="FX120" s="179"/>
      <c r="FY120" s="179"/>
      <c r="FZ120" s="179"/>
      <c r="GA120" s="179"/>
      <c r="GB120" s="179"/>
      <c r="GC120" s="179"/>
      <c r="GD120" s="179"/>
      <c r="GE120" s="179"/>
      <c r="GF120" s="179"/>
      <c r="GG120" s="179"/>
      <c r="GH120" s="179"/>
      <c r="GI120" s="179"/>
      <c r="GJ120" s="179"/>
      <c r="GK120" s="179"/>
      <c r="GL120" s="179"/>
      <c r="GM120" s="179"/>
      <c r="GN120" s="179"/>
      <c r="GO120" s="179"/>
      <c r="GP120" s="179"/>
      <c r="GQ120" s="179"/>
      <c r="GR120" s="179"/>
      <c r="GS120" s="179"/>
      <c r="GT120" s="179"/>
      <c r="GU120" s="179"/>
      <c r="GV120" s="179"/>
      <c r="GW120" s="179"/>
      <c r="GX120" s="179"/>
      <c r="GY120" s="179"/>
      <c r="GZ120" s="179"/>
      <c r="HA120" s="179"/>
      <c r="HB120" s="179"/>
      <c r="HC120" s="179"/>
      <c r="HD120" s="179"/>
      <c r="HE120" s="179"/>
      <c r="HF120" s="179"/>
      <c r="HG120" s="179"/>
      <c r="HH120" s="179"/>
      <c r="HI120" s="179"/>
      <c r="HJ120" s="179"/>
      <c r="HK120" s="179"/>
      <c r="HL120" s="179"/>
      <c r="HM120" s="179"/>
      <c r="HN120" s="179"/>
      <c r="HO120" s="179"/>
      <c r="HP120" s="179"/>
      <c r="HQ120" s="179"/>
      <c r="HR120" s="179"/>
      <c r="HS120" s="179"/>
      <c r="HT120" s="179"/>
      <c r="HU120" s="179"/>
      <c r="HV120" s="179"/>
      <c r="HW120" s="179"/>
      <c r="HX120" s="179"/>
      <c r="HY120" s="179"/>
      <c r="HZ120" s="179"/>
      <c r="IA120" s="179"/>
      <c r="IB120" s="179"/>
      <c r="IC120" s="179"/>
      <c r="ID120" s="179"/>
      <c r="IE120" s="179"/>
      <c r="IF120" s="179"/>
      <c r="IG120" s="179"/>
      <c r="IH120" s="179"/>
      <c r="II120" s="179"/>
      <c r="IJ120" s="179"/>
      <c r="IK120" s="179"/>
      <c r="IL120" s="179"/>
      <c r="IM120" s="179"/>
      <c r="IN120" s="179"/>
      <c r="IO120" s="179"/>
      <c r="IP120" s="179"/>
      <c r="IQ120" s="179"/>
      <c r="IR120" s="179"/>
      <c r="IS120" s="179"/>
      <c r="IT120" s="179"/>
      <c r="IU120" s="179"/>
      <c r="IV120" s="179"/>
      <c r="IW120" s="179"/>
    </row>
    <row r="121" spans="1:257" s="180" customFormat="1" ht="15.75" customHeight="1">
      <c r="A121" s="190" t="s">
        <v>45</v>
      </c>
      <c r="B121" s="454" t="s">
        <v>46</v>
      </c>
      <c r="C121" s="455"/>
      <c r="D121" s="455"/>
      <c r="E121" s="456"/>
      <c r="F121" s="191">
        <f>F66</f>
        <v>0</v>
      </c>
      <c r="G121" s="179"/>
      <c r="H121" s="179"/>
      <c r="I121" s="179"/>
      <c r="J121" s="179"/>
      <c r="K121" s="179"/>
      <c r="L121" s="179"/>
      <c r="M121" s="179"/>
      <c r="N121" s="179"/>
      <c r="O121" s="179"/>
      <c r="P121" s="179"/>
      <c r="Q121" s="179"/>
      <c r="R121" s="179"/>
      <c r="S121" s="179"/>
      <c r="T121" s="179"/>
      <c r="U121" s="179"/>
      <c r="V121" s="179"/>
      <c r="W121" s="179"/>
      <c r="X121" s="179"/>
      <c r="Y121" s="179"/>
      <c r="Z121" s="179"/>
      <c r="AA121" s="179"/>
      <c r="AB121" s="179"/>
      <c r="AC121" s="179"/>
      <c r="AD121" s="179"/>
      <c r="AE121" s="179"/>
      <c r="AF121" s="179"/>
      <c r="AG121" s="179"/>
      <c r="AH121" s="179"/>
      <c r="AI121" s="179"/>
      <c r="AJ121" s="179"/>
      <c r="AK121" s="179"/>
      <c r="AL121" s="179"/>
      <c r="AM121" s="179"/>
      <c r="AN121" s="179"/>
      <c r="AO121" s="179"/>
      <c r="AP121" s="179"/>
      <c r="AQ121" s="179"/>
      <c r="AR121" s="179"/>
      <c r="AS121" s="179"/>
      <c r="AT121" s="179"/>
      <c r="AU121" s="179"/>
      <c r="AV121" s="179"/>
      <c r="AW121" s="179"/>
      <c r="AX121" s="179"/>
      <c r="AY121" s="179"/>
      <c r="AZ121" s="179"/>
      <c r="BA121" s="179"/>
      <c r="BB121" s="179"/>
      <c r="BC121" s="179"/>
      <c r="BD121" s="179"/>
      <c r="BE121" s="179"/>
      <c r="BF121" s="179"/>
      <c r="BG121" s="179"/>
      <c r="BH121" s="179"/>
      <c r="BI121" s="179"/>
      <c r="BJ121" s="179"/>
      <c r="BK121" s="179"/>
      <c r="BL121" s="179"/>
      <c r="BM121" s="179"/>
      <c r="BN121" s="179"/>
      <c r="BO121" s="179"/>
      <c r="BP121" s="179"/>
      <c r="BQ121" s="179"/>
      <c r="BR121" s="179"/>
      <c r="BS121" s="179"/>
      <c r="BT121" s="179"/>
      <c r="BU121" s="179"/>
      <c r="BV121" s="179"/>
      <c r="BW121" s="179"/>
      <c r="BX121" s="179"/>
      <c r="BY121" s="179"/>
      <c r="BZ121" s="179"/>
      <c r="CA121" s="179"/>
      <c r="CB121" s="179"/>
      <c r="CC121" s="179"/>
      <c r="CD121" s="179"/>
      <c r="CE121" s="179"/>
      <c r="CF121" s="179"/>
      <c r="CG121" s="179"/>
      <c r="CH121" s="179"/>
      <c r="CI121" s="179"/>
      <c r="CJ121" s="179"/>
      <c r="CK121" s="179"/>
      <c r="CL121" s="179"/>
      <c r="CM121" s="179"/>
      <c r="CN121" s="179"/>
      <c r="CO121" s="179"/>
      <c r="CP121" s="179"/>
      <c r="CQ121" s="179"/>
      <c r="CR121" s="179"/>
      <c r="CS121" s="179"/>
      <c r="CT121" s="179"/>
      <c r="CU121" s="179"/>
      <c r="CV121" s="179"/>
      <c r="CW121" s="179"/>
      <c r="CX121" s="179"/>
      <c r="CY121" s="179"/>
      <c r="CZ121" s="179"/>
      <c r="DA121" s="179"/>
      <c r="DB121" s="179"/>
      <c r="DC121" s="179"/>
      <c r="DD121" s="179"/>
      <c r="DE121" s="179"/>
      <c r="DF121" s="179"/>
      <c r="DG121" s="179"/>
      <c r="DH121" s="179"/>
      <c r="DI121" s="179"/>
      <c r="DJ121" s="179"/>
      <c r="DK121" s="179"/>
      <c r="DL121" s="179"/>
      <c r="DM121" s="179"/>
      <c r="DN121" s="179"/>
      <c r="DO121" s="179"/>
      <c r="DP121" s="179"/>
      <c r="DQ121" s="179"/>
      <c r="DR121" s="179"/>
      <c r="DS121" s="179"/>
      <c r="DT121" s="179"/>
      <c r="DU121" s="179"/>
      <c r="DV121" s="179"/>
      <c r="DW121" s="179"/>
      <c r="DX121" s="179"/>
      <c r="DY121" s="179"/>
      <c r="DZ121" s="179"/>
      <c r="EA121" s="179"/>
      <c r="EB121" s="179"/>
      <c r="EC121" s="179"/>
      <c r="ED121" s="179"/>
      <c r="EE121" s="179"/>
      <c r="EF121" s="179"/>
      <c r="EG121" s="179"/>
      <c r="EH121" s="179"/>
      <c r="EI121" s="179"/>
      <c r="EJ121" s="179"/>
      <c r="EK121" s="179"/>
      <c r="EL121" s="179"/>
      <c r="EM121" s="179"/>
      <c r="EN121" s="179"/>
      <c r="EO121" s="179"/>
      <c r="EP121" s="179"/>
      <c r="EQ121" s="179"/>
      <c r="ER121" s="179"/>
      <c r="ES121" s="179"/>
      <c r="ET121" s="179"/>
      <c r="EU121" s="179"/>
      <c r="EV121" s="179"/>
      <c r="EW121" s="179"/>
      <c r="EX121" s="179"/>
      <c r="EY121" s="179"/>
      <c r="EZ121" s="179"/>
      <c r="FA121" s="179"/>
      <c r="FB121" s="179"/>
      <c r="FC121" s="179"/>
      <c r="FD121" s="179"/>
      <c r="FE121" s="179"/>
      <c r="FF121" s="179"/>
      <c r="FG121" s="179"/>
      <c r="FH121" s="179"/>
      <c r="FI121" s="179"/>
      <c r="FJ121" s="179"/>
      <c r="FK121" s="179"/>
      <c r="FL121" s="179"/>
      <c r="FM121" s="179"/>
      <c r="FN121" s="179"/>
      <c r="FO121" s="179"/>
      <c r="FP121" s="179"/>
      <c r="FQ121" s="179"/>
      <c r="FR121" s="179"/>
      <c r="FS121" s="179"/>
      <c r="FT121" s="179"/>
      <c r="FU121" s="179"/>
      <c r="FV121" s="179"/>
      <c r="FW121" s="179"/>
      <c r="FX121" s="179"/>
      <c r="FY121" s="179"/>
      <c r="FZ121" s="179"/>
      <c r="GA121" s="179"/>
      <c r="GB121" s="179"/>
      <c r="GC121" s="179"/>
      <c r="GD121" s="179"/>
      <c r="GE121" s="179"/>
      <c r="GF121" s="179"/>
      <c r="GG121" s="179"/>
      <c r="GH121" s="179"/>
      <c r="GI121" s="179"/>
      <c r="GJ121" s="179"/>
      <c r="GK121" s="179"/>
      <c r="GL121" s="179"/>
      <c r="GM121" s="179"/>
      <c r="GN121" s="179"/>
      <c r="GO121" s="179"/>
      <c r="GP121" s="179"/>
      <c r="GQ121" s="179"/>
      <c r="GR121" s="179"/>
      <c r="GS121" s="179"/>
      <c r="GT121" s="179"/>
      <c r="GU121" s="179"/>
      <c r="GV121" s="179"/>
      <c r="GW121" s="179"/>
      <c r="GX121" s="179"/>
      <c r="GY121" s="179"/>
      <c r="GZ121" s="179"/>
      <c r="HA121" s="179"/>
      <c r="HB121" s="179"/>
      <c r="HC121" s="179"/>
      <c r="HD121" s="179"/>
      <c r="HE121" s="179"/>
      <c r="HF121" s="179"/>
      <c r="HG121" s="179"/>
      <c r="HH121" s="179"/>
      <c r="HI121" s="179"/>
      <c r="HJ121" s="179"/>
      <c r="HK121" s="179"/>
      <c r="HL121" s="179"/>
      <c r="HM121" s="179"/>
      <c r="HN121" s="179"/>
      <c r="HO121" s="179"/>
      <c r="HP121" s="179"/>
      <c r="HQ121" s="179"/>
      <c r="HR121" s="179"/>
      <c r="HS121" s="179"/>
      <c r="HT121" s="179"/>
      <c r="HU121" s="179"/>
      <c r="HV121" s="179"/>
      <c r="HW121" s="179"/>
      <c r="HX121" s="179"/>
      <c r="HY121" s="179"/>
      <c r="HZ121" s="179"/>
      <c r="IA121" s="179"/>
      <c r="IB121" s="179"/>
      <c r="IC121" s="179"/>
      <c r="ID121" s="179"/>
      <c r="IE121" s="179"/>
      <c r="IF121" s="179"/>
      <c r="IG121" s="179"/>
      <c r="IH121" s="179"/>
      <c r="II121" s="179"/>
      <c r="IJ121" s="179"/>
      <c r="IK121" s="179"/>
      <c r="IL121" s="179"/>
      <c r="IM121" s="179"/>
      <c r="IN121" s="179"/>
      <c r="IO121" s="179"/>
      <c r="IP121" s="179"/>
      <c r="IQ121" s="179"/>
      <c r="IR121" s="179"/>
      <c r="IS121" s="179"/>
      <c r="IT121" s="179"/>
      <c r="IU121" s="179"/>
      <c r="IV121" s="179"/>
      <c r="IW121" s="179"/>
    </row>
    <row r="122" spans="1:257" s="180" customFormat="1" ht="15.75" customHeight="1">
      <c r="A122" s="190" t="s">
        <v>61</v>
      </c>
      <c r="B122" s="454" t="s">
        <v>62</v>
      </c>
      <c r="C122" s="455"/>
      <c r="D122" s="455"/>
      <c r="E122" s="456"/>
      <c r="F122" s="191">
        <f>F92</f>
        <v>0</v>
      </c>
      <c r="G122" s="179"/>
      <c r="H122" s="179"/>
      <c r="I122" s="179"/>
      <c r="J122" s="179"/>
      <c r="K122" s="179"/>
      <c r="L122" s="179"/>
      <c r="M122" s="179"/>
      <c r="N122" s="179"/>
      <c r="O122" s="179"/>
      <c r="P122" s="179"/>
      <c r="Q122" s="179"/>
      <c r="R122" s="179"/>
      <c r="S122" s="179"/>
      <c r="T122" s="179"/>
      <c r="U122" s="179"/>
      <c r="V122" s="179"/>
      <c r="W122" s="179"/>
      <c r="X122" s="179"/>
      <c r="Y122" s="179"/>
      <c r="Z122" s="179"/>
      <c r="AA122" s="179"/>
      <c r="AB122" s="179"/>
      <c r="AC122" s="179"/>
      <c r="AD122" s="179"/>
      <c r="AE122" s="179"/>
      <c r="AF122" s="179"/>
      <c r="AG122" s="179"/>
      <c r="AH122" s="179"/>
      <c r="AI122" s="179"/>
      <c r="AJ122" s="179"/>
      <c r="AK122" s="179"/>
      <c r="AL122" s="179"/>
      <c r="AM122" s="179"/>
      <c r="AN122" s="179"/>
      <c r="AO122" s="179"/>
      <c r="AP122" s="179"/>
      <c r="AQ122" s="179"/>
      <c r="AR122" s="179"/>
      <c r="AS122" s="179"/>
      <c r="AT122" s="179"/>
      <c r="AU122" s="179"/>
      <c r="AV122" s="179"/>
      <c r="AW122" s="179"/>
      <c r="AX122" s="179"/>
      <c r="AY122" s="179"/>
      <c r="AZ122" s="179"/>
      <c r="BA122" s="179"/>
      <c r="BB122" s="179"/>
      <c r="BC122" s="179"/>
      <c r="BD122" s="179"/>
      <c r="BE122" s="179"/>
      <c r="BF122" s="179"/>
      <c r="BG122" s="179"/>
      <c r="BH122" s="179"/>
      <c r="BI122" s="179"/>
      <c r="BJ122" s="179"/>
      <c r="BK122" s="179"/>
      <c r="BL122" s="179"/>
      <c r="BM122" s="179"/>
      <c r="BN122" s="179"/>
      <c r="BO122" s="179"/>
      <c r="BP122" s="179"/>
      <c r="BQ122" s="179"/>
      <c r="BR122" s="179"/>
      <c r="BS122" s="179"/>
      <c r="BT122" s="179"/>
      <c r="BU122" s="179"/>
      <c r="BV122" s="179"/>
      <c r="BW122" s="179"/>
      <c r="BX122" s="179"/>
      <c r="BY122" s="179"/>
      <c r="BZ122" s="179"/>
      <c r="CA122" s="179"/>
      <c r="CB122" s="179"/>
      <c r="CC122" s="179"/>
      <c r="CD122" s="179"/>
      <c r="CE122" s="179"/>
      <c r="CF122" s="179"/>
      <c r="CG122" s="179"/>
      <c r="CH122" s="179"/>
      <c r="CI122" s="179"/>
      <c r="CJ122" s="179"/>
      <c r="CK122" s="179"/>
      <c r="CL122" s="179"/>
      <c r="CM122" s="179"/>
      <c r="CN122" s="179"/>
      <c r="CO122" s="179"/>
      <c r="CP122" s="179"/>
      <c r="CQ122" s="179"/>
      <c r="CR122" s="179"/>
      <c r="CS122" s="179"/>
      <c r="CT122" s="179"/>
      <c r="CU122" s="179"/>
      <c r="CV122" s="179"/>
      <c r="CW122" s="179"/>
      <c r="CX122" s="179"/>
      <c r="CY122" s="179"/>
      <c r="CZ122" s="179"/>
      <c r="DA122" s="179"/>
      <c r="DB122" s="179"/>
      <c r="DC122" s="179"/>
      <c r="DD122" s="179"/>
      <c r="DE122" s="179"/>
      <c r="DF122" s="179"/>
      <c r="DG122" s="179"/>
      <c r="DH122" s="179"/>
      <c r="DI122" s="179"/>
      <c r="DJ122" s="179"/>
      <c r="DK122" s="179"/>
      <c r="DL122" s="179"/>
      <c r="DM122" s="179"/>
      <c r="DN122" s="179"/>
      <c r="DO122" s="179"/>
      <c r="DP122" s="179"/>
      <c r="DQ122" s="179"/>
      <c r="DR122" s="179"/>
      <c r="DS122" s="179"/>
      <c r="DT122" s="179"/>
      <c r="DU122" s="179"/>
      <c r="DV122" s="179"/>
      <c r="DW122" s="179"/>
      <c r="DX122" s="179"/>
      <c r="DY122" s="179"/>
      <c r="DZ122" s="179"/>
      <c r="EA122" s="179"/>
      <c r="EB122" s="179"/>
      <c r="EC122" s="179"/>
      <c r="ED122" s="179"/>
      <c r="EE122" s="179"/>
      <c r="EF122" s="179"/>
      <c r="EG122" s="179"/>
      <c r="EH122" s="179"/>
      <c r="EI122" s="179"/>
      <c r="EJ122" s="179"/>
      <c r="EK122" s="179"/>
      <c r="EL122" s="179"/>
      <c r="EM122" s="179"/>
      <c r="EN122" s="179"/>
      <c r="EO122" s="179"/>
      <c r="EP122" s="179"/>
      <c r="EQ122" s="179"/>
      <c r="ER122" s="179"/>
      <c r="ES122" s="179"/>
      <c r="ET122" s="179"/>
      <c r="EU122" s="179"/>
      <c r="EV122" s="179"/>
      <c r="EW122" s="179"/>
      <c r="EX122" s="179"/>
      <c r="EY122" s="179"/>
      <c r="EZ122" s="179"/>
      <c r="FA122" s="179"/>
      <c r="FB122" s="179"/>
      <c r="FC122" s="179"/>
      <c r="FD122" s="179"/>
      <c r="FE122" s="179"/>
      <c r="FF122" s="179"/>
      <c r="FG122" s="179"/>
      <c r="FH122" s="179"/>
      <c r="FI122" s="179"/>
      <c r="FJ122" s="179"/>
      <c r="FK122" s="179"/>
      <c r="FL122" s="179"/>
      <c r="FM122" s="179"/>
      <c r="FN122" s="179"/>
      <c r="FO122" s="179"/>
      <c r="FP122" s="179"/>
      <c r="FQ122" s="179"/>
      <c r="FR122" s="179"/>
      <c r="FS122" s="179"/>
      <c r="FT122" s="179"/>
      <c r="FU122" s="179"/>
      <c r="FV122" s="179"/>
      <c r="FW122" s="179"/>
      <c r="FX122" s="179"/>
      <c r="FY122" s="179"/>
      <c r="FZ122" s="179"/>
      <c r="GA122" s="179"/>
      <c r="GB122" s="179"/>
      <c r="GC122" s="179"/>
      <c r="GD122" s="179"/>
      <c r="GE122" s="179"/>
      <c r="GF122" s="179"/>
      <c r="GG122" s="179"/>
      <c r="GH122" s="179"/>
      <c r="GI122" s="179"/>
      <c r="GJ122" s="179"/>
      <c r="GK122" s="179"/>
      <c r="GL122" s="179"/>
      <c r="GM122" s="179"/>
      <c r="GN122" s="179"/>
      <c r="GO122" s="179"/>
      <c r="GP122" s="179"/>
      <c r="GQ122" s="179"/>
      <c r="GR122" s="179"/>
      <c r="GS122" s="179"/>
      <c r="GT122" s="179"/>
      <c r="GU122" s="179"/>
      <c r="GV122" s="179"/>
      <c r="GW122" s="179"/>
      <c r="GX122" s="179"/>
      <c r="GY122" s="179"/>
      <c r="GZ122" s="179"/>
      <c r="HA122" s="179"/>
      <c r="HB122" s="179"/>
      <c r="HC122" s="179"/>
      <c r="HD122" s="179"/>
      <c r="HE122" s="179"/>
      <c r="HF122" s="179"/>
      <c r="HG122" s="179"/>
      <c r="HH122" s="179"/>
      <c r="HI122" s="179"/>
      <c r="HJ122" s="179"/>
      <c r="HK122" s="179"/>
      <c r="HL122" s="179"/>
      <c r="HM122" s="179"/>
      <c r="HN122" s="179"/>
      <c r="HO122" s="179"/>
      <c r="HP122" s="179"/>
      <c r="HQ122" s="179"/>
      <c r="HR122" s="179"/>
      <c r="HS122" s="179"/>
      <c r="HT122" s="179"/>
      <c r="HU122" s="179"/>
      <c r="HV122" s="179"/>
      <c r="HW122" s="179"/>
      <c r="HX122" s="179"/>
      <c r="HY122" s="179"/>
      <c r="HZ122" s="179"/>
      <c r="IA122" s="179"/>
      <c r="IB122" s="179"/>
      <c r="IC122" s="179"/>
      <c r="ID122" s="179"/>
      <c r="IE122" s="179"/>
      <c r="IF122" s="179"/>
      <c r="IG122" s="179"/>
      <c r="IH122" s="179"/>
      <c r="II122" s="179"/>
      <c r="IJ122" s="179"/>
      <c r="IK122" s="179"/>
      <c r="IL122" s="179"/>
      <c r="IM122" s="179"/>
      <c r="IN122" s="179"/>
      <c r="IO122" s="179"/>
      <c r="IP122" s="179"/>
      <c r="IQ122" s="179"/>
      <c r="IR122" s="179"/>
      <c r="IS122" s="179"/>
      <c r="IT122" s="179"/>
      <c r="IU122" s="179"/>
      <c r="IV122" s="179"/>
      <c r="IW122" s="179"/>
    </row>
    <row r="123" spans="1:257" s="180" customFormat="1" ht="15.75" customHeight="1">
      <c r="A123" s="190" t="s">
        <v>82</v>
      </c>
      <c r="B123" s="454" t="s">
        <v>83</v>
      </c>
      <c r="C123" s="455"/>
      <c r="D123" s="455"/>
      <c r="E123" s="456"/>
      <c r="F123" s="191">
        <f>F113</f>
        <v>0</v>
      </c>
      <c r="G123" s="179"/>
      <c r="H123" s="179"/>
      <c r="I123" s="179"/>
      <c r="J123" s="179"/>
      <c r="K123" s="179"/>
      <c r="L123" s="179"/>
      <c r="M123" s="179"/>
      <c r="N123" s="179"/>
      <c r="O123" s="179"/>
      <c r="P123" s="179"/>
      <c r="Q123" s="179"/>
      <c r="R123" s="179"/>
      <c r="S123" s="179"/>
      <c r="T123" s="179"/>
      <c r="U123" s="179"/>
      <c r="V123" s="179"/>
      <c r="W123" s="179"/>
      <c r="X123" s="179"/>
      <c r="Y123" s="179"/>
      <c r="Z123" s="179"/>
      <c r="AA123" s="179"/>
      <c r="AB123" s="179"/>
      <c r="AC123" s="179"/>
      <c r="AD123" s="179"/>
      <c r="AE123" s="179"/>
      <c r="AF123" s="179"/>
      <c r="AG123" s="179"/>
      <c r="AH123" s="179"/>
      <c r="AI123" s="179"/>
      <c r="AJ123" s="179"/>
      <c r="AK123" s="179"/>
      <c r="AL123" s="179"/>
      <c r="AM123" s="179"/>
      <c r="AN123" s="179"/>
      <c r="AO123" s="179"/>
      <c r="AP123" s="179"/>
      <c r="AQ123" s="179"/>
      <c r="AR123" s="179"/>
      <c r="AS123" s="179"/>
      <c r="AT123" s="179"/>
      <c r="AU123" s="179"/>
      <c r="AV123" s="179"/>
      <c r="AW123" s="179"/>
      <c r="AX123" s="179"/>
      <c r="AY123" s="179"/>
      <c r="AZ123" s="179"/>
      <c r="BA123" s="179"/>
      <c r="BB123" s="179"/>
      <c r="BC123" s="179"/>
      <c r="BD123" s="179"/>
      <c r="BE123" s="179"/>
      <c r="BF123" s="179"/>
      <c r="BG123" s="179"/>
      <c r="BH123" s="179"/>
      <c r="BI123" s="179"/>
      <c r="BJ123" s="179"/>
      <c r="BK123" s="179"/>
      <c r="BL123" s="179"/>
      <c r="BM123" s="179"/>
      <c r="BN123" s="179"/>
      <c r="BO123" s="179"/>
      <c r="BP123" s="179"/>
      <c r="BQ123" s="179"/>
      <c r="BR123" s="179"/>
      <c r="BS123" s="179"/>
      <c r="BT123" s="179"/>
      <c r="BU123" s="179"/>
      <c r="BV123" s="179"/>
      <c r="BW123" s="179"/>
      <c r="BX123" s="179"/>
      <c r="BY123" s="179"/>
      <c r="BZ123" s="179"/>
      <c r="CA123" s="179"/>
      <c r="CB123" s="179"/>
      <c r="CC123" s="179"/>
      <c r="CD123" s="179"/>
      <c r="CE123" s="179"/>
      <c r="CF123" s="179"/>
      <c r="CG123" s="179"/>
      <c r="CH123" s="179"/>
      <c r="CI123" s="179"/>
      <c r="CJ123" s="179"/>
      <c r="CK123" s="179"/>
      <c r="CL123" s="179"/>
      <c r="CM123" s="179"/>
      <c r="CN123" s="179"/>
      <c r="CO123" s="179"/>
      <c r="CP123" s="179"/>
      <c r="CQ123" s="179"/>
      <c r="CR123" s="179"/>
      <c r="CS123" s="179"/>
      <c r="CT123" s="179"/>
      <c r="CU123" s="179"/>
      <c r="CV123" s="179"/>
      <c r="CW123" s="179"/>
      <c r="CX123" s="179"/>
      <c r="CY123" s="179"/>
      <c r="CZ123" s="179"/>
      <c r="DA123" s="179"/>
      <c r="DB123" s="179"/>
      <c r="DC123" s="179"/>
      <c r="DD123" s="179"/>
      <c r="DE123" s="179"/>
      <c r="DF123" s="179"/>
      <c r="DG123" s="179"/>
      <c r="DH123" s="179"/>
      <c r="DI123" s="179"/>
      <c r="DJ123" s="179"/>
      <c r="DK123" s="179"/>
      <c r="DL123" s="179"/>
      <c r="DM123" s="179"/>
      <c r="DN123" s="179"/>
      <c r="DO123" s="179"/>
      <c r="DP123" s="179"/>
      <c r="DQ123" s="179"/>
      <c r="DR123" s="179"/>
      <c r="DS123" s="179"/>
      <c r="DT123" s="179"/>
      <c r="DU123" s="179"/>
      <c r="DV123" s="179"/>
      <c r="DW123" s="179"/>
      <c r="DX123" s="179"/>
      <c r="DY123" s="179"/>
      <c r="DZ123" s="179"/>
      <c r="EA123" s="179"/>
      <c r="EB123" s="179"/>
      <c r="EC123" s="179"/>
      <c r="ED123" s="179"/>
      <c r="EE123" s="179"/>
      <c r="EF123" s="179"/>
      <c r="EG123" s="179"/>
      <c r="EH123" s="179"/>
      <c r="EI123" s="179"/>
      <c r="EJ123" s="179"/>
      <c r="EK123" s="179"/>
      <c r="EL123" s="179"/>
      <c r="EM123" s="179"/>
      <c r="EN123" s="179"/>
      <c r="EO123" s="179"/>
      <c r="EP123" s="179"/>
      <c r="EQ123" s="179"/>
      <c r="ER123" s="179"/>
      <c r="ES123" s="179"/>
      <c r="ET123" s="179"/>
      <c r="EU123" s="179"/>
      <c r="EV123" s="179"/>
      <c r="EW123" s="179"/>
      <c r="EX123" s="179"/>
      <c r="EY123" s="179"/>
      <c r="EZ123" s="179"/>
      <c r="FA123" s="179"/>
      <c r="FB123" s="179"/>
      <c r="FC123" s="179"/>
      <c r="FD123" s="179"/>
      <c r="FE123" s="179"/>
      <c r="FF123" s="179"/>
      <c r="FG123" s="179"/>
      <c r="FH123" s="179"/>
      <c r="FI123" s="179"/>
      <c r="FJ123" s="179"/>
      <c r="FK123" s="179"/>
      <c r="FL123" s="179"/>
      <c r="FM123" s="179"/>
      <c r="FN123" s="179"/>
      <c r="FO123" s="179"/>
      <c r="FP123" s="179"/>
      <c r="FQ123" s="179"/>
      <c r="FR123" s="179"/>
      <c r="FS123" s="179"/>
      <c r="FT123" s="179"/>
      <c r="FU123" s="179"/>
      <c r="FV123" s="179"/>
      <c r="FW123" s="179"/>
      <c r="FX123" s="179"/>
      <c r="FY123" s="179"/>
      <c r="FZ123" s="179"/>
      <c r="GA123" s="179"/>
      <c r="GB123" s="179"/>
      <c r="GC123" s="179"/>
      <c r="GD123" s="179"/>
      <c r="GE123" s="179"/>
      <c r="GF123" s="179"/>
      <c r="GG123" s="179"/>
      <c r="GH123" s="179"/>
      <c r="GI123" s="179"/>
      <c r="GJ123" s="179"/>
      <c r="GK123" s="179"/>
      <c r="GL123" s="179"/>
      <c r="GM123" s="179"/>
      <c r="GN123" s="179"/>
      <c r="GO123" s="179"/>
      <c r="GP123" s="179"/>
      <c r="GQ123" s="179"/>
      <c r="GR123" s="179"/>
      <c r="GS123" s="179"/>
      <c r="GT123" s="179"/>
      <c r="GU123" s="179"/>
      <c r="GV123" s="179"/>
      <c r="GW123" s="179"/>
      <c r="GX123" s="179"/>
      <c r="GY123" s="179"/>
      <c r="GZ123" s="179"/>
      <c r="HA123" s="179"/>
      <c r="HB123" s="179"/>
      <c r="HC123" s="179"/>
      <c r="HD123" s="179"/>
      <c r="HE123" s="179"/>
      <c r="HF123" s="179"/>
      <c r="HG123" s="179"/>
      <c r="HH123" s="179"/>
      <c r="HI123" s="179"/>
      <c r="HJ123" s="179"/>
      <c r="HK123" s="179"/>
      <c r="HL123" s="179"/>
      <c r="HM123" s="179"/>
      <c r="HN123" s="179"/>
      <c r="HO123" s="179"/>
      <c r="HP123" s="179"/>
      <c r="HQ123" s="179"/>
      <c r="HR123" s="179"/>
      <c r="HS123" s="179"/>
      <c r="HT123" s="179"/>
      <c r="HU123" s="179"/>
      <c r="HV123" s="179"/>
      <c r="HW123" s="179"/>
      <c r="HX123" s="179"/>
      <c r="HY123" s="179"/>
      <c r="HZ123" s="179"/>
      <c r="IA123" s="179"/>
      <c r="IB123" s="179"/>
      <c r="IC123" s="179"/>
      <c r="ID123" s="179"/>
      <c r="IE123" s="179"/>
      <c r="IF123" s="179"/>
      <c r="IG123" s="179"/>
      <c r="IH123" s="179"/>
      <c r="II123" s="179"/>
      <c r="IJ123" s="179"/>
      <c r="IK123" s="179"/>
      <c r="IL123" s="179"/>
      <c r="IM123" s="179"/>
      <c r="IN123" s="179"/>
      <c r="IO123" s="179"/>
      <c r="IP123" s="179"/>
      <c r="IQ123" s="179"/>
      <c r="IR123" s="179"/>
      <c r="IS123" s="179"/>
      <c r="IT123" s="179"/>
      <c r="IU123" s="179"/>
      <c r="IV123" s="179"/>
      <c r="IW123" s="179"/>
    </row>
    <row r="124" spans="1:257" s="180" customFormat="1" ht="15.75" customHeight="1">
      <c r="A124" s="192"/>
      <c r="B124" s="192"/>
      <c r="C124" s="189"/>
      <c r="D124" s="189"/>
      <c r="E124" s="189"/>
      <c r="F124" s="193"/>
      <c r="G124" s="179"/>
      <c r="H124" s="179"/>
      <c r="I124" s="179"/>
      <c r="J124" s="179"/>
      <c r="K124" s="179"/>
      <c r="L124" s="179"/>
      <c r="M124" s="179"/>
      <c r="N124" s="179"/>
      <c r="O124" s="179"/>
      <c r="P124" s="179"/>
      <c r="Q124" s="179"/>
      <c r="R124" s="179"/>
      <c r="S124" s="179"/>
      <c r="T124" s="179"/>
      <c r="U124" s="179"/>
      <c r="V124" s="179"/>
      <c r="W124" s="179"/>
      <c r="X124" s="179"/>
      <c r="Y124" s="179"/>
      <c r="Z124" s="179"/>
      <c r="AA124" s="179"/>
      <c r="AB124" s="179"/>
      <c r="AC124" s="179"/>
      <c r="AD124" s="179"/>
      <c r="AE124" s="179"/>
      <c r="AF124" s="179"/>
      <c r="AG124" s="179"/>
      <c r="AH124" s="179"/>
      <c r="AI124" s="179"/>
      <c r="AJ124" s="179"/>
      <c r="AK124" s="179"/>
      <c r="AL124" s="179"/>
      <c r="AM124" s="179"/>
      <c r="AN124" s="179"/>
      <c r="AO124" s="179"/>
      <c r="AP124" s="179"/>
      <c r="AQ124" s="179"/>
      <c r="AR124" s="179"/>
      <c r="AS124" s="179"/>
      <c r="AT124" s="179"/>
      <c r="AU124" s="179"/>
      <c r="AV124" s="179"/>
      <c r="AW124" s="179"/>
      <c r="AX124" s="179"/>
      <c r="AY124" s="179"/>
      <c r="AZ124" s="179"/>
      <c r="BA124" s="179"/>
      <c r="BB124" s="179"/>
      <c r="BC124" s="179"/>
      <c r="BD124" s="179"/>
      <c r="BE124" s="179"/>
      <c r="BF124" s="179"/>
      <c r="BG124" s="179"/>
      <c r="BH124" s="179"/>
      <c r="BI124" s="179"/>
      <c r="BJ124" s="179"/>
      <c r="BK124" s="179"/>
      <c r="BL124" s="179"/>
      <c r="BM124" s="179"/>
      <c r="BN124" s="179"/>
      <c r="BO124" s="179"/>
      <c r="BP124" s="179"/>
      <c r="BQ124" s="179"/>
      <c r="BR124" s="179"/>
      <c r="BS124" s="179"/>
      <c r="BT124" s="179"/>
      <c r="BU124" s="179"/>
      <c r="BV124" s="179"/>
      <c r="BW124" s="179"/>
      <c r="BX124" s="179"/>
      <c r="BY124" s="179"/>
      <c r="BZ124" s="179"/>
      <c r="CA124" s="179"/>
      <c r="CB124" s="179"/>
      <c r="CC124" s="179"/>
      <c r="CD124" s="179"/>
      <c r="CE124" s="179"/>
      <c r="CF124" s="179"/>
      <c r="CG124" s="179"/>
      <c r="CH124" s="179"/>
      <c r="CI124" s="179"/>
      <c r="CJ124" s="179"/>
      <c r="CK124" s="179"/>
      <c r="CL124" s="179"/>
      <c r="CM124" s="179"/>
      <c r="CN124" s="179"/>
      <c r="CO124" s="179"/>
      <c r="CP124" s="179"/>
      <c r="CQ124" s="179"/>
      <c r="CR124" s="179"/>
      <c r="CS124" s="179"/>
      <c r="CT124" s="179"/>
      <c r="CU124" s="179"/>
      <c r="CV124" s="179"/>
      <c r="CW124" s="179"/>
      <c r="CX124" s="179"/>
      <c r="CY124" s="179"/>
      <c r="CZ124" s="179"/>
      <c r="DA124" s="179"/>
      <c r="DB124" s="179"/>
      <c r="DC124" s="179"/>
      <c r="DD124" s="179"/>
      <c r="DE124" s="179"/>
      <c r="DF124" s="179"/>
      <c r="DG124" s="179"/>
      <c r="DH124" s="179"/>
      <c r="DI124" s="179"/>
      <c r="DJ124" s="179"/>
      <c r="DK124" s="179"/>
      <c r="DL124" s="179"/>
      <c r="DM124" s="179"/>
      <c r="DN124" s="179"/>
      <c r="DO124" s="179"/>
      <c r="DP124" s="179"/>
      <c r="DQ124" s="179"/>
      <c r="DR124" s="179"/>
      <c r="DS124" s="179"/>
      <c r="DT124" s="179"/>
      <c r="DU124" s="179"/>
      <c r="DV124" s="179"/>
      <c r="DW124" s="179"/>
      <c r="DX124" s="179"/>
      <c r="DY124" s="179"/>
      <c r="DZ124" s="179"/>
      <c r="EA124" s="179"/>
      <c r="EB124" s="179"/>
      <c r="EC124" s="179"/>
      <c r="ED124" s="179"/>
      <c r="EE124" s="179"/>
      <c r="EF124" s="179"/>
      <c r="EG124" s="179"/>
      <c r="EH124" s="179"/>
      <c r="EI124" s="179"/>
      <c r="EJ124" s="179"/>
      <c r="EK124" s="179"/>
      <c r="EL124" s="179"/>
      <c r="EM124" s="179"/>
      <c r="EN124" s="179"/>
      <c r="EO124" s="179"/>
      <c r="EP124" s="179"/>
      <c r="EQ124" s="179"/>
      <c r="ER124" s="179"/>
      <c r="ES124" s="179"/>
      <c r="ET124" s="179"/>
      <c r="EU124" s="179"/>
      <c r="EV124" s="179"/>
      <c r="EW124" s="179"/>
      <c r="EX124" s="179"/>
      <c r="EY124" s="179"/>
      <c r="EZ124" s="179"/>
      <c r="FA124" s="179"/>
      <c r="FB124" s="179"/>
      <c r="FC124" s="179"/>
      <c r="FD124" s="179"/>
      <c r="FE124" s="179"/>
      <c r="FF124" s="179"/>
      <c r="FG124" s="179"/>
      <c r="FH124" s="179"/>
      <c r="FI124" s="179"/>
      <c r="FJ124" s="179"/>
      <c r="FK124" s="179"/>
      <c r="FL124" s="179"/>
      <c r="FM124" s="179"/>
      <c r="FN124" s="179"/>
      <c r="FO124" s="179"/>
      <c r="FP124" s="179"/>
      <c r="FQ124" s="179"/>
      <c r="FR124" s="179"/>
      <c r="FS124" s="179"/>
      <c r="FT124" s="179"/>
      <c r="FU124" s="179"/>
      <c r="FV124" s="179"/>
      <c r="FW124" s="179"/>
      <c r="FX124" s="179"/>
      <c r="FY124" s="179"/>
      <c r="FZ124" s="179"/>
      <c r="GA124" s="179"/>
      <c r="GB124" s="179"/>
      <c r="GC124" s="179"/>
      <c r="GD124" s="179"/>
      <c r="GE124" s="179"/>
      <c r="GF124" s="179"/>
      <c r="GG124" s="179"/>
      <c r="GH124" s="179"/>
      <c r="GI124" s="179"/>
      <c r="GJ124" s="179"/>
      <c r="GK124" s="179"/>
      <c r="GL124" s="179"/>
      <c r="GM124" s="179"/>
      <c r="GN124" s="179"/>
      <c r="GO124" s="179"/>
      <c r="GP124" s="179"/>
      <c r="GQ124" s="179"/>
      <c r="GR124" s="179"/>
      <c r="GS124" s="179"/>
      <c r="GT124" s="179"/>
      <c r="GU124" s="179"/>
      <c r="GV124" s="179"/>
      <c r="GW124" s="179"/>
      <c r="GX124" s="179"/>
      <c r="GY124" s="179"/>
      <c r="GZ124" s="179"/>
      <c r="HA124" s="179"/>
      <c r="HB124" s="179"/>
      <c r="HC124" s="179"/>
      <c r="HD124" s="179"/>
      <c r="HE124" s="179"/>
      <c r="HF124" s="179"/>
      <c r="HG124" s="179"/>
      <c r="HH124" s="179"/>
      <c r="HI124" s="179"/>
      <c r="HJ124" s="179"/>
      <c r="HK124" s="179"/>
      <c r="HL124" s="179"/>
      <c r="HM124" s="179"/>
      <c r="HN124" s="179"/>
      <c r="HO124" s="179"/>
      <c r="HP124" s="179"/>
      <c r="HQ124" s="179"/>
      <c r="HR124" s="179"/>
      <c r="HS124" s="179"/>
      <c r="HT124" s="179"/>
      <c r="HU124" s="179"/>
      <c r="HV124" s="179"/>
      <c r="HW124" s="179"/>
      <c r="HX124" s="179"/>
      <c r="HY124" s="179"/>
      <c r="HZ124" s="179"/>
      <c r="IA124" s="179"/>
      <c r="IB124" s="179"/>
      <c r="IC124" s="179"/>
      <c r="ID124" s="179"/>
      <c r="IE124" s="179"/>
      <c r="IF124" s="179"/>
      <c r="IG124" s="179"/>
      <c r="IH124" s="179"/>
      <c r="II124" s="179"/>
      <c r="IJ124" s="179"/>
      <c r="IK124" s="179"/>
      <c r="IL124" s="179"/>
      <c r="IM124" s="179"/>
      <c r="IN124" s="179"/>
      <c r="IO124" s="179"/>
      <c r="IP124" s="179"/>
      <c r="IQ124" s="179"/>
      <c r="IR124" s="179"/>
      <c r="IS124" s="179"/>
      <c r="IT124" s="179"/>
      <c r="IU124" s="179"/>
      <c r="IV124" s="179"/>
      <c r="IW124" s="179"/>
    </row>
    <row r="125" spans="1:257" s="180" customFormat="1" ht="15.75" customHeight="1">
      <c r="A125" s="462" t="s">
        <v>173</v>
      </c>
      <c r="B125" s="462"/>
      <c r="C125" s="462"/>
      <c r="D125" s="462"/>
      <c r="E125" s="462"/>
      <c r="F125" s="191">
        <f>SUM(F118:F123)</f>
        <v>0</v>
      </c>
      <c r="G125" s="179"/>
      <c r="H125" s="179"/>
      <c r="I125" s="179"/>
      <c r="J125" s="179"/>
      <c r="K125" s="179"/>
      <c r="L125" s="179"/>
      <c r="M125" s="179"/>
      <c r="N125" s="179"/>
      <c r="O125" s="179"/>
      <c r="P125" s="179"/>
      <c r="Q125" s="179"/>
      <c r="R125" s="179"/>
      <c r="S125" s="179"/>
      <c r="T125" s="179"/>
      <c r="U125" s="179"/>
      <c r="V125" s="179"/>
      <c r="W125" s="179"/>
      <c r="X125" s="179"/>
      <c r="Y125" s="179"/>
      <c r="Z125" s="179"/>
      <c r="AA125" s="179"/>
      <c r="AB125" s="179"/>
      <c r="AC125" s="179"/>
      <c r="AD125" s="179"/>
      <c r="AE125" s="179"/>
      <c r="AF125" s="179"/>
      <c r="AG125" s="179"/>
      <c r="AH125" s="179"/>
      <c r="AI125" s="179"/>
      <c r="AJ125" s="179"/>
      <c r="AK125" s="179"/>
      <c r="AL125" s="179"/>
      <c r="AM125" s="179"/>
      <c r="AN125" s="179"/>
      <c r="AO125" s="179"/>
      <c r="AP125" s="179"/>
      <c r="AQ125" s="179"/>
      <c r="AR125" s="179"/>
      <c r="AS125" s="179"/>
      <c r="AT125" s="179"/>
      <c r="AU125" s="179"/>
      <c r="AV125" s="179"/>
      <c r="AW125" s="179"/>
      <c r="AX125" s="179"/>
      <c r="AY125" s="179"/>
      <c r="AZ125" s="179"/>
      <c r="BA125" s="179"/>
      <c r="BB125" s="179"/>
      <c r="BC125" s="179"/>
      <c r="BD125" s="179"/>
      <c r="BE125" s="179"/>
      <c r="BF125" s="179"/>
      <c r="BG125" s="179"/>
      <c r="BH125" s="179"/>
      <c r="BI125" s="179"/>
      <c r="BJ125" s="179"/>
      <c r="BK125" s="179"/>
      <c r="BL125" s="179"/>
      <c r="BM125" s="179"/>
      <c r="BN125" s="179"/>
      <c r="BO125" s="179"/>
      <c r="BP125" s="179"/>
      <c r="BQ125" s="179"/>
      <c r="BR125" s="179"/>
      <c r="BS125" s="179"/>
      <c r="BT125" s="179"/>
      <c r="BU125" s="179"/>
      <c r="BV125" s="179"/>
      <c r="BW125" s="179"/>
      <c r="BX125" s="179"/>
      <c r="BY125" s="179"/>
      <c r="BZ125" s="179"/>
      <c r="CA125" s="179"/>
      <c r="CB125" s="179"/>
      <c r="CC125" s="179"/>
      <c r="CD125" s="179"/>
      <c r="CE125" s="179"/>
      <c r="CF125" s="179"/>
      <c r="CG125" s="179"/>
      <c r="CH125" s="179"/>
      <c r="CI125" s="179"/>
      <c r="CJ125" s="179"/>
      <c r="CK125" s="179"/>
      <c r="CL125" s="179"/>
      <c r="CM125" s="179"/>
      <c r="CN125" s="179"/>
      <c r="CO125" s="179"/>
      <c r="CP125" s="179"/>
      <c r="CQ125" s="179"/>
      <c r="CR125" s="179"/>
      <c r="CS125" s="179"/>
      <c r="CT125" s="179"/>
      <c r="CU125" s="179"/>
      <c r="CV125" s="179"/>
      <c r="CW125" s="179"/>
      <c r="CX125" s="179"/>
      <c r="CY125" s="179"/>
      <c r="CZ125" s="179"/>
      <c r="DA125" s="179"/>
      <c r="DB125" s="179"/>
      <c r="DC125" s="179"/>
      <c r="DD125" s="179"/>
      <c r="DE125" s="179"/>
      <c r="DF125" s="179"/>
      <c r="DG125" s="179"/>
      <c r="DH125" s="179"/>
      <c r="DI125" s="179"/>
      <c r="DJ125" s="179"/>
      <c r="DK125" s="179"/>
      <c r="DL125" s="179"/>
      <c r="DM125" s="179"/>
      <c r="DN125" s="179"/>
      <c r="DO125" s="179"/>
      <c r="DP125" s="179"/>
      <c r="DQ125" s="179"/>
      <c r="DR125" s="179"/>
      <c r="DS125" s="179"/>
      <c r="DT125" s="179"/>
      <c r="DU125" s="179"/>
      <c r="DV125" s="179"/>
      <c r="DW125" s="179"/>
      <c r="DX125" s="179"/>
      <c r="DY125" s="179"/>
      <c r="DZ125" s="179"/>
      <c r="EA125" s="179"/>
      <c r="EB125" s="179"/>
      <c r="EC125" s="179"/>
      <c r="ED125" s="179"/>
      <c r="EE125" s="179"/>
      <c r="EF125" s="179"/>
      <c r="EG125" s="179"/>
      <c r="EH125" s="179"/>
      <c r="EI125" s="179"/>
      <c r="EJ125" s="179"/>
      <c r="EK125" s="179"/>
      <c r="EL125" s="179"/>
      <c r="EM125" s="179"/>
      <c r="EN125" s="179"/>
      <c r="EO125" s="179"/>
      <c r="EP125" s="179"/>
      <c r="EQ125" s="179"/>
      <c r="ER125" s="179"/>
      <c r="ES125" s="179"/>
      <c r="ET125" s="179"/>
      <c r="EU125" s="179"/>
      <c r="EV125" s="179"/>
      <c r="EW125" s="179"/>
      <c r="EX125" s="179"/>
      <c r="EY125" s="179"/>
      <c r="EZ125" s="179"/>
      <c r="FA125" s="179"/>
      <c r="FB125" s="179"/>
      <c r="FC125" s="179"/>
      <c r="FD125" s="179"/>
      <c r="FE125" s="179"/>
      <c r="FF125" s="179"/>
      <c r="FG125" s="179"/>
      <c r="FH125" s="179"/>
      <c r="FI125" s="179"/>
      <c r="FJ125" s="179"/>
      <c r="FK125" s="179"/>
      <c r="FL125" s="179"/>
      <c r="FM125" s="179"/>
      <c r="FN125" s="179"/>
      <c r="FO125" s="179"/>
      <c r="FP125" s="179"/>
      <c r="FQ125" s="179"/>
      <c r="FR125" s="179"/>
      <c r="FS125" s="179"/>
      <c r="FT125" s="179"/>
      <c r="FU125" s="179"/>
      <c r="FV125" s="179"/>
      <c r="FW125" s="179"/>
      <c r="FX125" s="179"/>
      <c r="FY125" s="179"/>
      <c r="FZ125" s="179"/>
      <c r="GA125" s="179"/>
      <c r="GB125" s="179"/>
      <c r="GC125" s="179"/>
      <c r="GD125" s="179"/>
      <c r="GE125" s="179"/>
      <c r="GF125" s="179"/>
      <c r="GG125" s="179"/>
      <c r="GH125" s="179"/>
      <c r="GI125" s="179"/>
      <c r="GJ125" s="179"/>
      <c r="GK125" s="179"/>
      <c r="GL125" s="179"/>
      <c r="GM125" s="179"/>
      <c r="GN125" s="179"/>
      <c r="GO125" s="179"/>
      <c r="GP125" s="179"/>
      <c r="GQ125" s="179"/>
      <c r="GR125" s="179"/>
      <c r="GS125" s="179"/>
      <c r="GT125" s="179"/>
      <c r="GU125" s="179"/>
      <c r="GV125" s="179"/>
      <c r="GW125" s="179"/>
      <c r="GX125" s="179"/>
      <c r="GY125" s="179"/>
      <c r="GZ125" s="179"/>
      <c r="HA125" s="179"/>
      <c r="HB125" s="179"/>
      <c r="HC125" s="179"/>
      <c r="HD125" s="179"/>
      <c r="HE125" s="179"/>
      <c r="HF125" s="179"/>
      <c r="HG125" s="179"/>
      <c r="HH125" s="179"/>
      <c r="HI125" s="179"/>
      <c r="HJ125" s="179"/>
      <c r="HK125" s="179"/>
      <c r="HL125" s="179"/>
      <c r="HM125" s="179"/>
      <c r="HN125" s="179"/>
      <c r="HO125" s="179"/>
      <c r="HP125" s="179"/>
      <c r="HQ125" s="179"/>
      <c r="HR125" s="179"/>
      <c r="HS125" s="179"/>
      <c r="HT125" s="179"/>
      <c r="HU125" s="179"/>
      <c r="HV125" s="179"/>
      <c r="HW125" s="179"/>
      <c r="HX125" s="179"/>
      <c r="HY125" s="179"/>
      <c r="HZ125" s="179"/>
      <c r="IA125" s="179"/>
      <c r="IB125" s="179"/>
      <c r="IC125" s="179"/>
      <c r="ID125" s="179"/>
      <c r="IE125" s="179"/>
      <c r="IF125" s="179"/>
      <c r="IG125" s="179"/>
      <c r="IH125" s="179"/>
      <c r="II125" s="179"/>
      <c r="IJ125" s="179"/>
      <c r="IK125" s="179"/>
      <c r="IL125" s="179"/>
      <c r="IM125" s="179"/>
      <c r="IN125" s="179"/>
      <c r="IO125" s="179"/>
      <c r="IP125" s="179"/>
      <c r="IQ125" s="179"/>
      <c r="IR125" s="179"/>
      <c r="IS125" s="179"/>
      <c r="IT125" s="179"/>
      <c r="IU125" s="179"/>
      <c r="IV125" s="179"/>
      <c r="IW125" s="179"/>
    </row>
    <row r="126" spans="1:257" s="180" customFormat="1" ht="15.75" customHeight="1">
      <c r="A126" s="194"/>
      <c r="B126" s="194"/>
      <c r="C126" s="167"/>
      <c r="D126" s="167"/>
      <c r="E126" s="167"/>
      <c r="F126" s="167"/>
      <c r="G126" s="179"/>
      <c r="H126" s="179"/>
      <c r="I126" s="179"/>
      <c r="J126" s="179"/>
      <c r="K126" s="179"/>
      <c r="L126" s="179"/>
      <c r="M126" s="179"/>
      <c r="N126" s="179"/>
      <c r="O126" s="179"/>
      <c r="P126" s="179"/>
      <c r="Q126" s="179"/>
      <c r="R126" s="179"/>
      <c r="S126" s="179"/>
      <c r="T126" s="179"/>
      <c r="U126" s="179"/>
      <c r="V126" s="179"/>
      <c r="W126" s="179"/>
      <c r="X126" s="179"/>
      <c r="Y126" s="179"/>
      <c r="Z126" s="179"/>
      <c r="AA126" s="179"/>
      <c r="AB126" s="179"/>
      <c r="AC126" s="179"/>
      <c r="AD126" s="179"/>
      <c r="AE126" s="179"/>
      <c r="AF126" s="179"/>
      <c r="AG126" s="179"/>
      <c r="AH126" s="179"/>
      <c r="AI126" s="179"/>
      <c r="AJ126" s="179"/>
      <c r="AK126" s="179"/>
      <c r="AL126" s="179"/>
      <c r="AM126" s="179"/>
      <c r="AN126" s="179"/>
      <c r="AO126" s="179"/>
      <c r="AP126" s="179"/>
      <c r="AQ126" s="179"/>
      <c r="AR126" s="179"/>
      <c r="AS126" s="179"/>
      <c r="AT126" s="179"/>
      <c r="AU126" s="179"/>
      <c r="AV126" s="179"/>
      <c r="AW126" s="179"/>
      <c r="AX126" s="179"/>
      <c r="AY126" s="179"/>
      <c r="AZ126" s="179"/>
      <c r="BA126" s="179"/>
      <c r="BB126" s="179"/>
      <c r="BC126" s="179"/>
      <c r="BD126" s="179"/>
      <c r="BE126" s="179"/>
      <c r="BF126" s="179"/>
      <c r="BG126" s="179"/>
      <c r="BH126" s="179"/>
      <c r="BI126" s="179"/>
      <c r="BJ126" s="179"/>
      <c r="BK126" s="179"/>
      <c r="BL126" s="179"/>
      <c r="BM126" s="179"/>
      <c r="BN126" s="179"/>
      <c r="BO126" s="179"/>
      <c r="BP126" s="179"/>
      <c r="BQ126" s="179"/>
      <c r="BR126" s="179"/>
      <c r="BS126" s="179"/>
      <c r="BT126" s="179"/>
      <c r="BU126" s="179"/>
      <c r="BV126" s="179"/>
      <c r="BW126" s="179"/>
      <c r="BX126" s="179"/>
      <c r="BY126" s="179"/>
      <c r="BZ126" s="179"/>
      <c r="CA126" s="179"/>
      <c r="CB126" s="179"/>
      <c r="CC126" s="179"/>
      <c r="CD126" s="179"/>
      <c r="CE126" s="179"/>
      <c r="CF126" s="179"/>
      <c r="CG126" s="179"/>
      <c r="CH126" s="179"/>
      <c r="CI126" s="179"/>
      <c r="CJ126" s="179"/>
      <c r="CK126" s="179"/>
      <c r="CL126" s="179"/>
      <c r="CM126" s="179"/>
      <c r="CN126" s="179"/>
      <c r="CO126" s="179"/>
      <c r="CP126" s="179"/>
      <c r="CQ126" s="179"/>
      <c r="CR126" s="179"/>
      <c r="CS126" s="179"/>
      <c r="CT126" s="179"/>
      <c r="CU126" s="179"/>
      <c r="CV126" s="179"/>
      <c r="CW126" s="179"/>
      <c r="CX126" s="179"/>
      <c r="CY126" s="179"/>
      <c r="CZ126" s="179"/>
      <c r="DA126" s="179"/>
      <c r="DB126" s="179"/>
      <c r="DC126" s="179"/>
      <c r="DD126" s="179"/>
      <c r="DE126" s="179"/>
      <c r="DF126" s="179"/>
      <c r="DG126" s="179"/>
      <c r="DH126" s="179"/>
      <c r="DI126" s="179"/>
      <c r="DJ126" s="179"/>
      <c r="DK126" s="179"/>
      <c r="DL126" s="179"/>
      <c r="DM126" s="179"/>
      <c r="DN126" s="179"/>
      <c r="DO126" s="179"/>
      <c r="DP126" s="179"/>
      <c r="DQ126" s="179"/>
      <c r="DR126" s="179"/>
      <c r="DS126" s="179"/>
      <c r="DT126" s="179"/>
      <c r="DU126" s="179"/>
      <c r="DV126" s="179"/>
      <c r="DW126" s="179"/>
      <c r="DX126" s="179"/>
      <c r="DY126" s="179"/>
      <c r="DZ126" s="179"/>
      <c r="EA126" s="179"/>
      <c r="EB126" s="179"/>
      <c r="EC126" s="179"/>
      <c r="ED126" s="179"/>
      <c r="EE126" s="179"/>
      <c r="EF126" s="179"/>
      <c r="EG126" s="179"/>
      <c r="EH126" s="179"/>
      <c r="EI126" s="179"/>
      <c r="EJ126" s="179"/>
      <c r="EK126" s="179"/>
      <c r="EL126" s="179"/>
      <c r="EM126" s="179"/>
      <c r="EN126" s="179"/>
      <c r="EO126" s="179"/>
      <c r="EP126" s="179"/>
      <c r="EQ126" s="179"/>
      <c r="ER126" s="179"/>
      <c r="ES126" s="179"/>
      <c r="ET126" s="179"/>
      <c r="EU126" s="179"/>
      <c r="EV126" s="179"/>
      <c r="EW126" s="179"/>
      <c r="EX126" s="179"/>
      <c r="EY126" s="179"/>
      <c r="EZ126" s="179"/>
      <c r="FA126" s="179"/>
      <c r="FB126" s="179"/>
      <c r="FC126" s="179"/>
      <c r="FD126" s="179"/>
      <c r="FE126" s="179"/>
      <c r="FF126" s="179"/>
      <c r="FG126" s="179"/>
      <c r="FH126" s="179"/>
      <c r="FI126" s="179"/>
      <c r="FJ126" s="179"/>
      <c r="FK126" s="179"/>
      <c r="FL126" s="179"/>
      <c r="FM126" s="179"/>
      <c r="FN126" s="179"/>
      <c r="FO126" s="179"/>
      <c r="FP126" s="179"/>
      <c r="FQ126" s="179"/>
      <c r="FR126" s="179"/>
      <c r="FS126" s="179"/>
      <c r="FT126" s="179"/>
      <c r="FU126" s="179"/>
      <c r="FV126" s="179"/>
      <c r="FW126" s="179"/>
      <c r="FX126" s="179"/>
      <c r="FY126" s="179"/>
      <c r="FZ126" s="179"/>
      <c r="GA126" s="179"/>
      <c r="GB126" s="179"/>
      <c r="GC126" s="179"/>
      <c r="GD126" s="179"/>
      <c r="GE126" s="179"/>
      <c r="GF126" s="179"/>
      <c r="GG126" s="179"/>
      <c r="GH126" s="179"/>
      <c r="GI126" s="179"/>
      <c r="GJ126" s="179"/>
      <c r="GK126" s="179"/>
      <c r="GL126" s="179"/>
      <c r="GM126" s="179"/>
      <c r="GN126" s="179"/>
      <c r="GO126" s="179"/>
      <c r="GP126" s="179"/>
      <c r="GQ126" s="179"/>
      <c r="GR126" s="179"/>
      <c r="GS126" s="179"/>
      <c r="GT126" s="179"/>
      <c r="GU126" s="179"/>
      <c r="GV126" s="179"/>
      <c r="GW126" s="179"/>
      <c r="GX126" s="179"/>
      <c r="GY126" s="179"/>
      <c r="GZ126" s="179"/>
      <c r="HA126" s="179"/>
      <c r="HB126" s="179"/>
      <c r="HC126" s="179"/>
      <c r="HD126" s="179"/>
      <c r="HE126" s="179"/>
      <c r="HF126" s="179"/>
      <c r="HG126" s="179"/>
      <c r="HH126" s="179"/>
      <c r="HI126" s="179"/>
      <c r="HJ126" s="179"/>
      <c r="HK126" s="179"/>
      <c r="HL126" s="179"/>
      <c r="HM126" s="179"/>
      <c r="HN126" s="179"/>
      <c r="HO126" s="179"/>
      <c r="HP126" s="179"/>
      <c r="HQ126" s="179"/>
      <c r="HR126" s="179"/>
      <c r="HS126" s="179"/>
      <c r="HT126" s="179"/>
      <c r="HU126" s="179"/>
      <c r="HV126" s="179"/>
      <c r="HW126" s="179"/>
      <c r="HX126" s="179"/>
      <c r="HY126" s="179"/>
      <c r="HZ126" s="179"/>
      <c r="IA126" s="179"/>
      <c r="IB126" s="179"/>
      <c r="IC126" s="179"/>
      <c r="ID126" s="179"/>
      <c r="IE126" s="179"/>
      <c r="IF126" s="179"/>
      <c r="IG126" s="179"/>
      <c r="IH126" s="179"/>
      <c r="II126" s="179"/>
      <c r="IJ126" s="179"/>
      <c r="IK126" s="179"/>
      <c r="IL126" s="179"/>
      <c r="IM126" s="179"/>
      <c r="IN126" s="179"/>
      <c r="IO126" s="179"/>
      <c r="IP126" s="179"/>
      <c r="IQ126" s="179"/>
      <c r="IR126" s="179"/>
      <c r="IS126" s="179"/>
      <c r="IT126" s="179"/>
      <c r="IU126" s="179"/>
      <c r="IV126" s="179"/>
      <c r="IW126" s="179"/>
    </row>
    <row r="1048539" spans="3:257" s="195" customFormat="1" ht="12.75" customHeight="1">
      <c r="C1048539" s="196"/>
      <c r="D1048539" s="196"/>
      <c r="E1048539" s="196"/>
      <c r="F1048539" s="196"/>
      <c r="G1048539" s="126"/>
      <c r="H1048539" s="126"/>
      <c r="I1048539" s="126"/>
      <c r="J1048539" s="126"/>
      <c r="K1048539" s="126"/>
      <c r="L1048539" s="126"/>
      <c r="M1048539" s="126"/>
      <c r="N1048539" s="126"/>
      <c r="O1048539" s="126"/>
      <c r="P1048539" s="126"/>
      <c r="Q1048539" s="126"/>
      <c r="R1048539" s="126"/>
      <c r="S1048539" s="126"/>
      <c r="T1048539" s="126"/>
      <c r="U1048539" s="126"/>
      <c r="V1048539" s="126"/>
      <c r="W1048539" s="126"/>
      <c r="X1048539" s="126"/>
      <c r="Y1048539" s="126"/>
      <c r="Z1048539" s="126"/>
      <c r="AA1048539" s="126"/>
      <c r="AB1048539" s="126"/>
      <c r="AC1048539" s="126"/>
      <c r="AD1048539" s="126"/>
      <c r="AE1048539" s="126"/>
      <c r="AF1048539" s="126"/>
      <c r="AG1048539" s="126"/>
      <c r="AH1048539" s="126"/>
      <c r="AI1048539" s="126"/>
      <c r="AJ1048539" s="126"/>
      <c r="AK1048539" s="126"/>
      <c r="AL1048539" s="126"/>
      <c r="AM1048539" s="126"/>
      <c r="AN1048539" s="126"/>
      <c r="AO1048539" s="126"/>
      <c r="AP1048539" s="126"/>
      <c r="AQ1048539" s="126"/>
      <c r="AR1048539" s="126"/>
      <c r="AS1048539" s="126"/>
      <c r="AT1048539" s="126"/>
      <c r="AU1048539" s="126"/>
      <c r="AV1048539" s="126"/>
      <c r="AW1048539" s="126"/>
      <c r="AX1048539" s="126"/>
      <c r="AY1048539" s="126"/>
      <c r="AZ1048539" s="126"/>
      <c r="BA1048539" s="126"/>
      <c r="BB1048539" s="126"/>
      <c r="BC1048539" s="126"/>
      <c r="BD1048539" s="126"/>
      <c r="BE1048539" s="126"/>
      <c r="BF1048539" s="126"/>
      <c r="BG1048539" s="126"/>
      <c r="BH1048539" s="126"/>
      <c r="BI1048539" s="126"/>
      <c r="BJ1048539" s="126"/>
      <c r="BK1048539" s="126"/>
      <c r="BL1048539" s="126"/>
      <c r="BM1048539" s="126"/>
      <c r="BN1048539" s="126"/>
      <c r="BO1048539" s="126"/>
      <c r="BP1048539" s="126"/>
      <c r="BQ1048539" s="126"/>
      <c r="BR1048539" s="126"/>
      <c r="BS1048539" s="126"/>
      <c r="BT1048539" s="126"/>
      <c r="BU1048539" s="126"/>
      <c r="BV1048539" s="126"/>
      <c r="BW1048539" s="126"/>
      <c r="BX1048539" s="126"/>
      <c r="BY1048539" s="126"/>
      <c r="BZ1048539" s="126"/>
      <c r="CA1048539" s="126"/>
      <c r="CB1048539" s="126"/>
      <c r="CC1048539" s="126"/>
      <c r="CD1048539" s="126"/>
      <c r="CE1048539" s="126"/>
      <c r="CF1048539" s="126"/>
      <c r="CG1048539" s="126"/>
      <c r="CH1048539" s="126"/>
      <c r="CI1048539" s="126"/>
      <c r="CJ1048539" s="126"/>
      <c r="CK1048539" s="126"/>
      <c r="CL1048539" s="126"/>
      <c r="CM1048539" s="126"/>
      <c r="CN1048539" s="126"/>
      <c r="CO1048539" s="126"/>
      <c r="CP1048539" s="126"/>
      <c r="CQ1048539" s="126"/>
      <c r="CR1048539" s="126"/>
      <c r="CS1048539" s="126"/>
      <c r="CT1048539" s="126"/>
      <c r="CU1048539" s="126"/>
      <c r="CV1048539" s="126"/>
      <c r="CW1048539" s="126"/>
      <c r="CX1048539" s="126"/>
      <c r="CY1048539" s="126"/>
      <c r="CZ1048539" s="126"/>
      <c r="DA1048539" s="126"/>
      <c r="DB1048539" s="126"/>
      <c r="DC1048539" s="126"/>
      <c r="DD1048539" s="126"/>
      <c r="DE1048539" s="126"/>
      <c r="DF1048539" s="126"/>
      <c r="DG1048539" s="126"/>
      <c r="DH1048539" s="126"/>
      <c r="DI1048539" s="126"/>
      <c r="DJ1048539" s="126"/>
      <c r="DK1048539" s="126"/>
      <c r="DL1048539" s="126"/>
      <c r="DM1048539" s="126"/>
      <c r="DN1048539" s="126"/>
      <c r="DO1048539" s="126"/>
      <c r="DP1048539" s="126"/>
      <c r="DQ1048539" s="126"/>
      <c r="DR1048539" s="126"/>
      <c r="DS1048539" s="126"/>
      <c r="DT1048539" s="126"/>
      <c r="DU1048539" s="126"/>
      <c r="DV1048539" s="126"/>
      <c r="DW1048539" s="126"/>
      <c r="DX1048539" s="126"/>
      <c r="DY1048539" s="126"/>
      <c r="DZ1048539" s="126"/>
      <c r="EA1048539" s="126"/>
      <c r="EB1048539" s="126"/>
      <c r="EC1048539" s="126"/>
      <c r="ED1048539" s="126"/>
      <c r="EE1048539" s="126"/>
      <c r="EF1048539" s="126"/>
      <c r="EG1048539" s="126"/>
      <c r="EH1048539" s="126"/>
      <c r="EI1048539" s="126"/>
      <c r="EJ1048539" s="126"/>
      <c r="EK1048539" s="126"/>
      <c r="EL1048539" s="126"/>
      <c r="EM1048539" s="126"/>
      <c r="EN1048539" s="126"/>
      <c r="EO1048539" s="126"/>
      <c r="EP1048539" s="126"/>
      <c r="EQ1048539" s="126"/>
      <c r="ER1048539" s="126"/>
      <c r="ES1048539" s="126"/>
      <c r="ET1048539" s="126"/>
      <c r="EU1048539" s="126"/>
      <c r="EV1048539" s="126"/>
      <c r="EW1048539" s="126"/>
      <c r="EX1048539" s="126"/>
      <c r="EY1048539" s="126"/>
      <c r="EZ1048539" s="126"/>
      <c r="FA1048539" s="126"/>
      <c r="FB1048539" s="126"/>
      <c r="FC1048539" s="126"/>
      <c r="FD1048539" s="126"/>
      <c r="FE1048539" s="126"/>
      <c r="FF1048539" s="126"/>
      <c r="FG1048539" s="126"/>
      <c r="FH1048539" s="126"/>
      <c r="FI1048539" s="126"/>
      <c r="FJ1048539" s="126"/>
      <c r="FK1048539" s="126"/>
      <c r="FL1048539" s="126"/>
      <c r="FM1048539" s="126"/>
      <c r="FN1048539" s="126"/>
      <c r="FO1048539" s="126"/>
      <c r="FP1048539" s="126"/>
      <c r="FQ1048539" s="126"/>
      <c r="FR1048539" s="126"/>
      <c r="FS1048539" s="126"/>
      <c r="FT1048539" s="126"/>
      <c r="FU1048539" s="126"/>
      <c r="FV1048539" s="126"/>
      <c r="FW1048539" s="126"/>
      <c r="FX1048539" s="126"/>
      <c r="FY1048539" s="126"/>
      <c r="FZ1048539" s="126"/>
      <c r="GA1048539" s="126"/>
      <c r="GB1048539" s="126"/>
      <c r="GC1048539" s="126"/>
      <c r="GD1048539" s="126"/>
      <c r="GE1048539" s="126"/>
      <c r="GF1048539" s="126"/>
      <c r="GG1048539" s="126"/>
      <c r="GH1048539" s="126"/>
      <c r="GI1048539" s="126"/>
      <c r="GJ1048539" s="126"/>
      <c r="GK1048539" s="126"/>
      <c r="GL1048539" s="126"/>
      <c r="GM1048539" s="126"/>
      <c r="GN1048539" s="126"/>
      <c r="GO1048539" s="126"/>
      <c r="GP1048539" s="126"/>
      <c r="GQ1048539" s="126"/>
      <c r="GR1048539" s="126"/>
      <c r="GS1048539" s="126"/>
      <c r="GT1048539" s="126"/>
      <c r="GU1048539" s="126"/>
      <c r="GV1048539" s="126"/>
      <c r="GW1048539" s="126"/>
      <c r="GX1048539" s="126"/>
      <c r="GY1048539" s="126"/>
      <c r="GZ1048539" s="126"/>
      <c r="HA1048539" s="126"/>
      <c r="HB1048539" s="126"/>
      <c r="HC1048539" s="126"/>
      <c r="HD1048539" s="126"/>
      <c r="HE1048539" s="126"/>
      <c r="HF1048539" s="126"/>
      <c r="HG1048539" s="126"/>
      <c r="HH1048539" s="126"/>
      <c r="HI1048539" s="126"/>
      <c r="HJ1048539" s="126"/>
      <c r="HK1048539" s="126"/>
      <c r="HL1048539" s="126"/>
      <c r="HM1048539" s="126"/>
      <c r="HN1048539" s="126"/>
      <c r="HO1048539" s="126"/>
      <c r="HP1048539" s="126"/>
      <c r="HQ1048539" s="126"/>
      <c r="HR1048539" s="126"/>
      <c r="HS1048539" s="126"/>
      <c r="HT1048539" s="126"/>
      <c r="HU1048539" s="126"/>
      <c r="HV1048539" s="126"/>
      <c r="HW1048539" s="126"/>
      <c r="HX1048539" s="126"/>
      <c r="HY1048539" s="126"/>
      <c r="HZ1048539" s="126"/>
      <c r="IA1048539" s="126"/>
      <c r="IB1048539" s="126"/>
      <c r="IC1048539" s="126"/>
      <c r="ID1048539" s="126"/>
      <c r="IE1048539" s="126"/>
      <c r="IF1048539" s="126"/>
      <c r="IG1048539" s="126"/>
      <c r="IH1048539" s="126"/>
      <c r="II1048539" s="126"/>
      <c r="IJ1048539" s="126"/>
      <c r="IK1048539" s="126"/>
      <c r="IL1048539" s="126"/>
      <c r="IM1048539" s="126"/>
      <c r="IN1048539" s="126"/>
      <c r="IO1048539" s="126"/>
      <c r="IP1048539" s="126"/>
      <c r="IQ1048539" s="126"/>
      <c r="IR1048539" s="126"/>
      <c r="IS1048539" s="126"/>
      <c r="IT1048539" s="126"/>
      <c r="IU1048539" s="126"/>
      <c r="IV1048539" s="126"/>
      <c r="IW1048539" s="126"/>
    </row>
    <row r="1048540" spans="3:257" s="195" customFormat="1" ht="12.75" customHeight="1">
      <c r="C1048540" s="196"/>
      <c r="D1048540" s="196"/>
      <c r="E1048540" s="196"/>
      <c r="F1048540" s="196"/>
      <c r="G1048540" s="126"/>
      <c r="H1048540" s="126"/>
      <c r="I1048540" s="126"/>
      <c r="J1048540" s="126"/>
      <c r="K1048540" s="126"/>
      <c r="L1048540" s="126"/>
      <c r="M1048540" s="126"/>
      <c r="N1048540" s="126"/>
      <c r="O1048540" s="126"/>
      <c r="P1048540" s="126"/>
      <c r="Q1048540" s="126"/>
      <c r="R1048540" s="126"/>
      <c r="S1048540" s="126"/>
      <c r="T1048540" s="126"/>
      <c r="U1048540" s="126"/>
      <c r="V1048540" s="126"/>
      <c r="W1048540" s="126"/>
      <c r="X1048540" s="126"/>
      <c r="Y1048540" s="126"/>
      <c r="Z1048540" s="126"/>
      <c r="AA1048540" s="126"/>
      <c r="AB1048540" s="126"/>
      <c r="AC1048540" s="126"/>
      <c r="AD1048540" s="126"/>
      <c r="AE1048540" s="126"/>
      <c r="AF1048540" s="126"/>
      <c r="AG1048540" s="126"/>
      <c r="AH1048540" s="126"/>
      <c r="AI1048540" s="126"/>
      <c r="AJ1048540" s="126"/>
      <c r="AK1048540" s="126"/>
      <c r="AL1048540" s="126"/>
      <c r="AM1048540" s="126"/>
      <c r="AN1048540" s="126"/>
      <c r="AO1048540" s="126"/>
      <c r="AP1048540" s="126"/>
      <c r="AQ1048540" s="126"/>
      <c r="AR1048540" s="126"/>
      <c r="AS1048540" s="126"/>
      <c r="AT1048540" s="126"/>
      <c r="AU1048540" s="126"/>
      <c r="AV1048540" s="126"/>
      <c r="AW1048540" s="126"/>
      <c r="AX1048540" s="126"/>
      <c r="AY1048540" s="126"/>
      <c r="AZ1048540" s="126"/>
      <c r="BA1048540" s="126"/>
      <c r="BB1048540" s="126"/>
      <c r="BC1048540" s="126"/>
      <c r="BD1048540" s="126"/>
      <c r="BE1048540" s="126"/>
      <c r="BF1048540" s="126"/>
      <c r="BG1048540" s="126"/>
      <c r="BH1048540" s="126"/>
      <c r="BI1048540" s="126"/>
      <c r="BJ1048540" s="126"/>
      <c r="BK1048540" s="126"/>
      <c r="BL1048540" s="126"/>
      <c r="BM1048540" s="126"/>
      <c r="BN1048540" s="126"/>
      <c r="BO1048540" s="126"/>
      <c r="BP1048540" s="126"/>
      <c r="BQ1048540" s="126"/>
      <c r="BR1048540" s="126"/>
      <c r="BS1048540" s="126"/>
      <c r="BT1048540" s="126"/>
      <c r="BU1048540" s="126"/>
      <c r="BV1048540" s="126"/>
      <c r="BW1048540" s="126"/>
      <c r="BX1048540" s="126"/>
      <c r="BY1048540" s="126"/>
      <c r="BZ1048540" s="126"/>
      <c r="CA1048540" s="126"/>
      <c r="CB1048540" s="126"/>
      <c r="CC1048540" s="126"/>
      <c r="CD1048540" s="126"/>
      <c r="CE1048540" s="126"/>
      <c r="CF1048540" s="126"/>
      <c r="CG1048540" s="126"/>
      <c r="CH1048540" s="126"/>
      <c r="CI1048540" s="126"/>
      <c r="CJ1048540" s="126"/>
      <c r="CK1048540" s="126"/>
      <c r="CL1048540" s="126"/>
      <c r="CM1048540" s="126"/>
      <c r="CN1048540" s="126"/>
      <c r="CO1048540" s="126"/>
      <c r="CP1048540" s="126"/>
      <c r="CQ1048540" s="126"/>
      <c r="CR1048540" s="126"/>
      <c r="CS1048540" s="126"/>
      <c r="CT1048540" s="126"/>
      <c r="CU1048540" s="126"/>
      <c r="CV1048540" s="126"/>
      <c r="CW1048540" s="126"/>
      <c r="CX1048540" s="126"/>
      <c r="CY1048540" s="126"/>
      <c r="CZ1048540" s="126"/>
      <c r="DA1048540" s="126"/>
      <c r="DB1048540" s="126"/>
      <c r="DC1048540" s="126"/>
      <c r="DD1048540" s="126"/>
      <c r="DE1048540" s="126"/>
      <c r="DF1048540" s="126"/>
      <c r="DG1048540" s="126"/>
      <c r="DH1048540" s="126"/>
      <c r="DI1048540" s="126"/>
      <c r="DJ1048540" s="126"/>
      <c r="DK1048540" s="126"/>
      <c r="DL1048540" s="126"/>
      <c r="DM1048540" s="126"/>
      <c r="DN1048540" s="126"/>
      <c r="DO1048540" s="126"/>
      <c r="DP1048540" s="126"/>
      <c r="DQ1048540" s="126"/>
      <c r="DR1048540" s="126"/>
      <c r="DS1048540" s="126"/>
      <c r="DT1048540" s="126"/>
      <c r="DU1048540" s="126"/>
      <c r="DV1048540" s="126"/>
      <c r="DW1048540" s="126"/>
      <c r="DX1048540" s="126"/>
      <c r="DY1048540" s="126"/>
      <c r="DZ1048540" s="126"/>
      <c r="EA1048540" s="126"/>
      <c r="EB1048540" s="126"/>
      <c r="EC1048540" s="126"/>
      <c r="ED1048540" s="126"/>
      <c r="EE1048540" s="126"/>
      <c r="EF1048540" s="126"/>
      <c r="EG1048540" s="126"/>
      <c r="EH1048540" s="126"/>
      <c r="EI1048540" s="126"/>
      <c r="EJ1048540" s="126"/>
      <c r="EK1048540" s="126"/>
      <c r="EL1048540" s="126"/>
      <c r="EM1048540" s="126"/>
      <c r="EN1048540" s="126"/>
      <c r="EO1048540" s="126"/>
      <c r="EP1048540" s="126"/>
      <c r="EQ1048540" s="126"/>
      <c r="ER1048540" s="126"/>
      <c r="ES1048540" s="126"/>
      <c r="ET1048540" s="126"/>
      <c r="EU1048540" s="126"/>
      <c r="EV1048540" s="126"/>
      <c r="EW1048540" s="126"/>
      <c r="EX1048540" s="126"/>
      <c r="EY1048540" s="126"/>
      <c r="EZ1048540" s="126"/>
      <c r="FA1048540" s="126"/>
      <c r="FB1048540" s="126"/>
      <c r="FC1048540" s="126"/>
      <c r="FD1048540" s="126"/>
      <c r="FE1048540" s="126"/>
      <c r="FF1048540" s="126"/>
      <c r="FG1048540" s="126"/>
      <c r="FH1048540" s="126"/>
      <c r="FI1048540" s="126"/>
      <c r="FJ1048540" s="126"/>
      <c r="FK1048540" s="126"/>
      <c r="FL1048540" s="126"/>
      <c r="FM1048540" s="126"/>
      <c r="FN1048540" s="126"/>
      <c r="FO1048540" s="126"/>
      <c r="FP1048540" s="126"/>
      <c r="FQ1048540" s="126"/>
      <c r="FR1048540" s="126"/>
      <c r="FS1048540" s="126"/>
      <c r="FT1048540" s="126"/>
      <c r="FU1048540" s="126"/>
      <c r="FV1048540" s="126"/>
      <c r="FW1048540" s="126"/>
      <c r="FX1048540" s="126"/>
      <c r="FY1048540" s="126"/>
      <c r="FZ1048540" s="126"/>
      <c r="GA1048540" s="126"/>
      <c r="GB1048540" s="126"/>
      <c r="GC1048540" s="126"/>
      <c r="GD1048540" s="126"/>
      <c r="GE1048540" s="126"/>
      <c r="GF1048540" s="126"/>
      <c r="GG1048540" s="126"/>
      <c r="GH1048540" s="126"/>
      <c r="GI1048540" s="126"/>
      <c r="GJ1048540" s="126"/>
      <c r="GK1048540" s="126"/>
      <c r="GL1048540" s="126"/>
      <c r="GM1048540" s="126"/>
      <c r="GN1048540" s="126"/>
      <c r="GO1048540" s="126"/>
      <c r="GP1048540" s="126"/>
      <c r="GQ1048540" s="126"/>
      <c r="GR1048540" s="126"/>
      <c r="GS1048540" s="126"/>
      <c r="GT1048540" s="126"/>
      <c r="GU1048540" s="126"/>
      <c r="GV1048540" s="126"/>
      <c r="GW1048540" s="126"/>
      <c r="GX1048540" s="126"/>
      <c r="GY1048540" s="126"/>
      <c r="GZ1048540" s="126"/>
      <c r="HA1048540" s="126"/>
      <c r="HB1048540" s="126"/>
      <c r="HC1048540" s="126"/>
      <c r="HD1048540" s="126"/>
      <c r="HE1048540" s="126"/>
      <c r="HF1048540" s="126"/>
      <c r="HG1048540" s="126"/>
      <c r="HH1048540" s="126"/>
      <c r="HI1048540" s="126"/>
      <c r="HJ1048540" s="126"/>
      <c r="HK1048540" s="126"/>
      <c r="HL1048540" s="126"/>
      <c r="HM1048540" s="126"/>
      <c r="HN1048540" s="126"/>
      <c r="HO1048540" s="126"/>
      <c r="HP1048540" s="126"/>
      <c r="HQ1048540" s="126"/>
      <c r="HR1048540" s="126"/>
      <c r="HS1048540" s="126"/>
      <c r="HT1048540" s="126"/>
      <c r="HU1048540" s="126"/>
      <c r="HV1048540" s="126"/>
      <c r="HW1048540" s="126"/>
      <c r="HX1048540" s="126"/>
      <c r="HY1048540" s="126"/>
      <c r="HZ1048540" s="126"/>
      <c r="IA1048540" s="126"/>
      <c r="IB1048540" s="126"/>
      <c r="IC1048540" s="126"/>
      <c r="ID1048540" s="126"/>
      <c r="IE1048540" s="126"/>
      <c r="IF1048540" s="126"/>
      <c r="IG1048540" s="126"/>
      <c r="IH1048540" s="126"/>
      <c r="II1048540" s="126"/>
      <c r="IJ1048540" s="126"/>
      <c r="IK1048540" s="126"/>
      <c r="IL1048540" s="126"/>
      <c r="IM1048540" s="126"/>
      <c r="IN1048540" s="126"/>
      <c r="IO1048540" s="126"/>
      <c r="IP1048540" s="126"/>
      <c r="IQ1048540" s="126"/>
      <c r="IR1048540" s="126"/>
      <c r="IS1048540" s="126"/>
      <c r="IT1048540" s="126"/>
      <c r="IU1048540" s="126"/>
      <c r="IV1048540" s="126"/>
      <c r="IW1048540" s="126"/>
    </row>
    <row r="1048541" spans="3:257" s="195" customFormat="1" ht="12.75" customHeight="1">
      <c r="C1048541" s="196"/>
      <c r="D1048541" s="196"/>
      <c r="E1048541" s="196"/>
      <c r="F1048541" s="196"/>
      <c r="G1048541" s="126"/>
      <c r="H1048541" s="126"/>
      <c r="I1048541" s="126"/>
      <c r="J1048541" s="126"/>
      <c r="K1048541" s="126"/>
      <c r="L1048541" s="126"/>
      <c r="M1048541" s="126"/>
      <c r="N1048541" s="126"/>
      <c r="O1048541" s="126"/>
      <c r="P1048541" s="126"/>
      <c r="Q1048541" s="126"/>
      <c r="R1048541" s="126"/>
      <c r="S1048541" s="126"/>
      <c r="T1048541" s="126"/>
      <c r="U1048541" s="126"/>
      <c r="V1048541" s="126"/>
      <c r="W1048541" s="126"/>
      <c r="X1048541" s="126"/>
      <c r="Y1048541" s="126"/>
      <c r="Z1048541" s="126"/>
      <c r="AA1048541" s="126"/>
      <c r="AB1048541" s="126"/>
      <c r="AC1048541" s="126"/>
      <c r="AD1048541" s="126"/>
      <c r="AE1048541" s="126"/>
      <c r="AF1048541" s="126"/>
      <c r="AG1048541" s="126"/>
      <c r="AH1048541" s="126"/>
      <c r="AI1048541" s="126"/>
      <c r="AJ1048541" s="126"/>
      <c r="AK1048541" s="126"/>
      <c r="AL1048541" s="126"/>
      <c r="AM1048541" s="126"/>
      <c r="AN1048541" s="126"/>
      <c r="AO1048541" s="126"/>
      <c r="AP1048541" s="126"/>
      <c r="AQ1048541" s="126"/>
      <c r="AR1048541" s="126"/>
      <c r="AS1048541" s="126"/>
      <c r="AT1048541" s="126"/>
      <c r="AU1048541" s="126"/>
      <c r="AV1048541" s="126"/>
      <c r="AW1048541" s="126"/>
      <c r="AX1048541" s="126"/>
      <c r="AY1048541" s="126"/>
      <c r="AZ1048541" s="126"/>
      <c r="BA1048541" s="126"/>
      <c r="BB1048541" s="126"/>
      <c r="BC1048541" s="126"/>
      <c r="BD1048541" s="126"/>
      <c r="BE1048541" s="126"/>
      <c r="BF1048541" s="126"/>
      <c r="BG1048541" s="126"/>
      <c r="BH1048541" s="126"/>
      <c r="BI1048541" s="126"/>
      <c r="BJ1048541" s="126"/>
      <c r="BK1048541" s="126"/>
      <c r="BL1048541" s="126"/>
      <c r="BM1048541" s="126"/>
      <c r="BN1048541" s="126"/>
      <c r="BO1048541" s="126"/>
      <c r="BP1048541" s="126"/>
      <c r="BQ1048541" s="126"/>
      <c r="BR1048541" s="126"/>
      <c r="BS1048541" s="126"/>
      <c r="BT1048541" s="126"/>
      <c r="BU1048541" s="126"/>
      <c r="BV1048541" s="126"/>
      <c r="BW1048541" s="126"/>
      <c r="BX1048541" s="126"/>
      <c r="BY1048541" s="126"/>
      <c r="BZ1048541" s="126"/>
      <c r="CA1048541" s="126"/>
      <c r="CB1048541" s="126"/>
      <c r="CC1048541" s="126"/>
      <c r="CD1048541" s="126"/>
      <c r="CE1048541" s="126"/>
      <c r="CF1048541" s="126"/>
      <c r="CG1048541" s="126"/>
      <c r="CH1048541" s="126"/>
      <c r="CI1048541" s="126"/>
      <c r="CJ1048541" s="126"/>
      <c r="CK1048541" s="126"/>
      <c r="CL1048541" s="126"/>
      <c r="CM1048541" s="126"/>
      <c r="CN1048541" s="126"/>
      <c r="CO1048541" s="126"/>
      <c r="CP1048541" s="126"/>
      <c r="CQ1048541" s="126"/>
      <c r="CR1048541" s="126"/>
      <c r="CS1048541" s="126"/>
      <c r="CT1048541" s="126"/>
      <c r="CU1048541" s="126"/>
      <c r="CV1048541" s="126"/>
      <c r="CW1048541" s="126"/>
      <c r="CX1048541" s="126"/>
      <c r="CY1048541" s="126"/>
      <c r="CZ1048541" s="126"/>
      <c r="DA1048541" s="126"/>
      <c r="DB1048541" s="126"/>
      <c r="DC1048541" s="126"/>
      <c r="DD1048541" s="126"/>
      <c r="DE1048541" s="126"/>
      <c r="DF1048541" s="126"/>
      <c r="DG1048541" s="126"/>
      <c r="DH1048541" s="126"/>
      <c r="DI1048541" s="126"/>
      <c r="DJ1048541" s="126"/>
      <c r="DK1048541" s="126"/>
      <c r="DL1048541" s="126"/>
      <c r="DM1048541" s="126"/>
      <c r="DN1048541" s="126"/>
      <c r="DO1048541" s="126"/>
      <c r="DP1048541" s="126"/>
      <c r="DQ1048541" s="126"/>
      <c r="DR1048541" s="126"/>
      <c r="DS1048541" s="126"/>
      <c r="DT1048541" s="126"/>
      <c r="DU1048541" s="126"/>
      <c r="DV1048541" s="126"/>
      <c r="DW1048541" s="126"/>
      <c r="DX1048541" s="126"/>
      <c r="DY1048541" s="126"/>
      <c r="DZ1048541" s="126"/>
      <c r="EA1048541" s="126"/>
      <c r="EB1048541" s="126"/>
      <c r="EC1048541" s="126"/>
      <c r="ED1048541" s="126"/>
      <c r="EE1048541" s="126"/>
      <c r="EF1048541" s="126"/>
      <c r="EG1048541" s="126"/>
      <c r="EH1048541" s="126"/>
      <c r="EI1048541" s="126"/>
      <c r="EJ1048541" s="126"/>
      <c r="EK1048541" s="126"/>
      <c r="EL1048541" s="126"/>
      <c r="EM1048541" s="126"/>
      <c r="EN1048541" s="126"/>
      <c r="EO1048541" s="126"/>
      <c r="EP1048541" s="126"/>
      <c r="EQ1048541" s="126"/>
      <c r="ER1048541" s="126"/>
      <c r="ES1048541" s="126"/>
      <c r="ET1048541" s="126"/>
      <c r="EU1048541" s="126"/>
      <c r="EV1048541" s="126"/>
      <c r="EW1048541" s="126"/>
      <c r="EX1048541" s="126"/>
      <c r="EY1048541" s="126"/>
      <c r="EZ1048541" s="126"/>
      <c r="FA1048541" s="126"/>
      <c r="FB1048541" s="126"/>
      <c r="FC1048541" s="126"/>
      <c r="FD1048541" s="126"/>
      <c r="FE1048541" s="126"/>
      <c r="FF1048541" s="126"/>
      <c r="FG1048541" s="126"/>
      <c r="FH1048541" s="126"/>
      <c r="FI1048541" s="126"/>
      <c r="FJ1048541" s="126"/>
      <c r="FK1048541" s="126"/>
      <c r="FL1048541" s="126"/>
      <c r="FM1048541" s="126"/>
      <c r="FN1048541" s="126"/>
      <c r="FO1048541" s="126"/>
      <c r="FP1048541" s="126"/>
      <c r="FQ1048541" s="126"/>
      <c r="FR1048541" s="126"/>
      <c r="FS1048541" s="126"/>
      <c r="FT1048541" s="126"/>
      <c r="FU1048541" s="126"/>
      <c r="FV1048541" s="126"/>
      <c r="FW1048541" s="126"/>
      <c r="FX1048541" s="126"/>
      <c r="FY1048541" s="126"/>
      <c r="FZ1048541" s="126"/>
      <c r="GA1048541" s="126"/>
      <c r="GB1048541" s="126"/>
      <c r="GC1048541" s="126"/>
      <c r="GD1048541" s="126"/>
      <c r="GE1048541" s="126"/>
      <c r="GF1048541" s="126"/>
      <c r="GG1048541" s="126"/>
      <c r="GH1048541" s="126"/>
      <c r="GI1048541" s="126"/>
      <c r="GJ1048541" s="126"/>
      <c r="GK1048541" s="126"/>
      <c r="GL1048541" s="126"/>
      <c r="GM1048541" s="126"/>
      <c r="GN1048541" s="126"/>
      <c r="GO1048541" s="126"/>
      <c r="GP1048541" s="126"/>
      <c r="GQ1048541" s="126"/>
      <c r="GR1048541" s="126"/>
      <c r="GS1048541" s="126"/>
      <c r="GT1048541" s="126"/>
      <c r="GU1048541" s="126"/>
      <c r="GV1048541" s="126"/>
      <c r="GW1048541" s="126"/>
      <c r="GX1048541" s="126"/>
      <c r="GY1048541" s="126"/>
      <c r="GZ1048541" s="126"/>
      <c r="HA1048541" s="126"/>
      <c r="HB1048541" s="126"/>
      <c r="HC1048541" s="126"/>
      <c r="HD1048541" s="126"/>
      <c r="HE1048541" s="126"/>
      <c r="HF1048541" s="126"/>
      <c r="HG1048541" s="126"/>
      <c r="HH1048541" s="126"/>
      <c r="HI1048541" s="126"/>
      <c r="HJ1048541" s="126"/>
      <c r="HK1048541" s="126"/>
      <c r="HL1048541" s="126"/>
      <c r="HM1048541" s="126"/>
      <c r="HN1048541" s="126"/>
      <c r="HO1048541" s="126"/>
      <c r="HP1048541" s="126"/>
      <c r="HQ1048541" s="126"/>
      <c r="HR1048541" s="126"/>
      <c r="HS1048541" s="126"/>
      <c r="HT1048541" s="126"/>
      <c r="HU1048541" s="126"/>
      <c r="HV1048541" s="126"/>
      <c r="HW1048541" s="126"/>
      <c r="HX1048541" s="126"/>
      <c r="HY1048541" s="126"/>
      <c r="HZ1048541" s="126"/>
      <c r="IA1048541" s="126"/>
      <c r="IB1048541" s="126"/>
      <c r="IC1048541" s="126"/>
      <c r="ID1048541" s="126"/>
      <c r="IE1048541" s="126"/>
      <c r="IF1048541" s="126"/>
      <c r="IG1048541" s="126"/>
      <c r="IH1048541" s="126"/>
      <c r="II1048541" s="126"/>
      <c r="IJ1048541" s="126"/>
      <c r="IK1048541" s="126"/>
      <c r="IL1048541" s="126"/>
      <c r="IM1048541" s="126"/>
      <c r="IN1048541" s="126"/>
      <c r="IO1048541" s="126"/>
      <c r="IP1048541" s="126"/>
      <c r="IQ1048541" s="126"/>
      <c r="IR1048541" s="126"/>
      <c r="IS1048541" s="126"/>
      <c r="IT1048541" s="126"/>
      <c r="IU1048541" s="126"/>
      <c r="IV1048541" s="126"/>
      <c r="IW1048541" s="126"/>
    </row>
    <row r="1048542" spans="3:257" s="195" customFormat="1" ht="12.75" customHeight="1">
      <c r="C1048542" s="196"/>
      <c r="D1048542" s="196"/>
      <c r="E1048542" s="196"/>
      <c r="F1048542" s="196"/>
      <c r="G1048542" s="126"/>
      <c r="H1048542" s="126"/>
      <c r="I1048542" s="126"/>
      <c r="J1048542" s="126"/>
      <c r="K1048542" s="126"/>
      <c r="L1048542" s="126"/>
      <c r="M1048542" s="126"/>
      <c r="N1048542" s="126"/>
      <c r="O1048542" s="126"/>
      <c r="P1048542" s="126"/>
      <c r="Q1048542" s="126"/>
      <c r="R1048542" s="126"/>
      <c r="S1048542" s="126"/>
      <c r="T1048542" s="126"/>
      <c r="U1048542" s="126"/>
      <c r="V1048542" s="126"/>
      <c r="W1048542" s="126"/>
      <c r="X1048542" s="126"/>
      <c r="Y1048542" s="126"/>
      <c r="Z1048542" s="126"/>
      <c r="AA1048542" s="126"/>
      <c r="AB1048542" s="126"/>
      <c r="AC1048542" s="126"/>
      <c r="AD1048542" s="126"/>
      <c r="AE1048542" s="126"/>
      <c r="AF1048542" s="126"/>
      <c r="AG1048542" s="126"/>
      <c r="AH1048542" s="126"/>
      <c r="AI1048542" s="126"/>
      <c r="AJ1048542" s="126"/>
      <c r="AK1048542" s="126"/>
      <c r="AL1048542" s="126"/>
      <c r="AM1048542" s="126"/>
      <c r="AN1048542" s="126"/>
      <c r="AO1048542" s="126"/>
      <c r="AP1048542" s="126"/>
      <c r="AQ1048542" s="126"/>
      <c r="AR1048542" s="126"/>
      <c r="AS1048542" s="126"/>
      <c r="AT1048542" s="126"/>
      <c r="AU1048542" s="126"/>
      <c r="AV1048542" s="126"/>
      <c r="AW1048542" s="126"/>
      <c r="AX1048542" s="126"/>
      <c r="AY1048542" s="126"/>
      <c r="AZ1048542" s="126"/>
      <c r="BA1048542" s="126"/>
      <c r="BB1048542" s="126"/>
      <c r="BC1048542" s="126"/>
      <c r="BD1048542" s="126"/>
      <c r="BE1048542" s="126"/>
      <c r="BF1048542" s="126"/>
      <c r="BG1048542" s="126"/>
      <c r="BH1048542" s="126"/>
      <c r="BI1048542" s="126"/>
      <c r="BJ1048542" s="126"/>
      <c r="BK1048542" s="126"/>
      <c r="BL1048542" s="126"/>
      <c r="BM1048542" s="126"/>
      <c r="BN1048542" s="126"/>
      <c r="BO1048542" s="126"/>
      <c r="BP1048542" s="126"/>
      <c r="BQ1048542" s="126"/>
      <c r="BR1048542" s="126"/>
      <c r="BS1048542" s="126"/>
      <c r="BT1048542" s="126"/>
      <c r="BU1048542" s="126"/>
      <c r="BV1048542" s="126"/>
      <c r="BW1048542" s="126"/>
      <c r="BX1048542" s="126"/>
      <c r="BY1048542" s="126"/>
      <c r="BZ1048542" s="126"/>
      <c r="CA1048542" s="126"/>
      <c r="CB1048542" s="126"/>
      <c r="CC1048542" s="126"/>
      <c r="CD1048542" s="126"/>
      <c r="CE1048542" s="126"/>
      <c r="CF1048542" s="126"/>
      <c r="CG1048542" s="126"/>
      <c r="CH1048542" s="126"/>
      <c r="CI1048542" s="126"/>
      <c r="CJ1048542" s="126"/>
      <c r="CK1048542" s="126"/>
      <c r="CL1048542" s="126"/>
      <c r="CM1048542" s="126"/>
      <c r="CN1048542" s="126"/>
      <c r="CO1048542" s="126"/>
      <c r="CP1048542" s="126"/>
      <c r="CQ1048542" s="126"/>
      <c r="CR1048542" s="126"/>
      <c r="CS1048542" s="126"/>
      <c r="CT1048542" s="126"/>
      <c r="CU1048542" s="126"/>
      <c r="CV1048542" s="126"/>
      <c r="CW1048542" s="126"/>
      <c r="CX1048542" s="126"/>
      <c r="CY1048542" s="126"/>
      <c r="CZ1048542" s="126"/>
      <c r="DA1048542" s="126"/>
      <c r="DB1048542" s="126"/>
      <c r="DC1048542" s="126"/>
      <c r="DD1048542" s="126"/>
      <c r="DE1048542" s="126"/>
      <c r="DF1048542" s="126"/>
      <c r="DG1048542" s="126"/>
      <c r="DH1048542" s="126"/>
      <c r="DI1048542" s="126"/>
      <c r="DJ1048542" s="126"/>
      <c r="DK1048542" s="126"/>
      <c r="DL1048542" s="126"/>
      <c r="DM1048542" s="126"/>
      <c r="DN1048542" s="126"/>
      <c r="DO1048542" s="126"/>
      <c r="DP1048542" s="126"/>
      <c r="DQ1048542" s="126"/>
      <c r="DR1048542" s="126"/>
      <c r="DS1048542" s="126"/>
      <c r="DT1048542" s="126"/>
      <c r="DU1048542" s="126"/>
      <c r="DV1048542" s="126"/>
      <c r="DW1048542" s="126"/>
      <c r="DX1048542" s="126"/>
      <c r="DY1048542" s="126"/>
      <c r="DZ1048542" s="126"/>
      <c r="EA1048542" s="126"/>
      <c r="EB1048542" s="126"/>
      <c r="EC1048542" s="126"/>
      <c r="ED1048542" s="126"/>
      <c r="EE1048542" s="126"/>
      <c r="EF1048542" s="126"/>
      <c r="EG1048542" s="126"/>
      <c r="EH1048542" s="126"/>
      <c r="EI1048542" s="126"/>
      <c r="EJ1048542" s="126"/>
      <c r="EK1048542" s="126"/>
      <c r="EL1048542" s="126"/>
      <c r="EM1048542" s="126"/>
      <c r="EN1048542" s="126"/>
      <c r="EO1048542" s="126"/>
      <c r="EP1048542" s="126"/>
      <c r="EQ1048542" s="126"/>
      <c r="ER1048542" s="126"/>
      <c r="ES1048542" s="126"/>
      <c r="ET1048542" s="126"/>
      <c r="EU1048542" s="126"/>
      <c r="EV1048542" s="126"/>
      <c r="EW1048542" s="126"/>
      <c r="EX1048542" s="126"/>
      <c r="EY1048542" s="126"/>
      <c r="EZ1048542" s="126"/>
      <c r="FA1048542" s="126"/>
      <c r="FB1048542" s="126"/>
      <c r="FC1048542" s="126"/>
      <c r="FD1048542" s="126"/>
      <c r="FE1048542" s="126"/>
      <c r="FF1048542" s="126"/>
      <c r="FG1048542" s="126"/>
      <c r="FH1048542" s="126"/>
      <c r="FI1048542" s="126"/>
      <c r="FJ1048542" s="126"/>
      <c r="FK1048542" s="126"/>
      <c r="FL1048542" s="126"/>
      <c r="FM1048542" s="126"/>
      <c r="FN1048542" s="126"/>
      <c r="FO1048542" s="126"/>
      <c r="FP1048542" s="126"/>
      <c r="FQ1048542" s="126"/>
      <c r="FR1048542" s="126"/>
      <c r="FS1048542" s="126"/>
      <c r="FT1048542" s="126"/>
      <c r="FU1048542" s="126"/>
      <c r="FV1048542" s="126"/>
      <c r="FW1048542" s="126"/>
      <c r="FX1048542" s="126"/>
      <c r="FY1048542" s="126"/>
      <c r="FZ1048542" s="126"/>
      <c r="GA1048542" s="126"/>
      <c r="GB1048542" s="126"/>
      <c r="GC1048542" s="126"/>
      <c r="GD1048542" s="126"/>
      <c r="GE1048542" s="126"/>
      <c r="GF1048542" s="126"/>
      <c r="GG1048542" s="126"/>
      <c r="GH1048542" s="126"/>
      <c r="GI1048542" s="126"/>
      <c r="GJ1048542" s="126"/>
      <c r="GK1048542" s="126"/>
      <c r="GL1048542" s="126"/>
      <c r="GM1048542" s="126"/>
      <c r="GN1048542" s="126"/>
      <c r="GO1048542" s="126"/>
      <c r="GP1048542" s="126"/>
      <c r="GQ1048542" s="126"/>
      <c r="GR1048542" s="126"/>
      <c r="GS1048542" s="126"/>
      <c r="GT1048542" s="126"/>
      <c r="GU1048542" s="126"/>
      <c r="GV1048542" s="126"/>
      <c r="GW1048542" s="126"/>
      <c r="GX1048542" s="126"/>
      <c r="GY1048542" s="126"/>
      <c r="GZ1048542" s="126"/>
      <c r="HA1048542" s="126"/>
      <c r="HB1048542" s="126"/>
      <c r="HC1048542" s="126"/>
      <c r="HD1048542" s="126"/>
      <c r="HE1048542" s="126"/>
      <c r="HF1048542" s="126"/>
      <c r="HG1048542" s="126"/>
      <c r="HH1048542" s="126"/>
      <c r="HI1048542" s="126"/>
      <c r="HJ1048542" s="126"/>
      <c r="HK1048542" s="126"/>
      <c r="HL1048542" s="126"/>
      <c r="HM1048542" s="126"/>
      <c r="HN1048542" s="126"/>
      <c r="HO1048542" s="126"/>
      <c r="HP1048542" s="126"/>
      <c r="HQ1048542" s="126"/>
      <c r="HR1048542" s="126"/>
      <c r="HS1048542" s="126"/>
      <c r="HT1048542" s="126"/>
      <c r="HU1048542" s="126"/>
      <c r="HV1048542" s="126"/>
      <c r="HW1048542" s="126"/>
      <c r="HX1048542" s="126"/>
      <c r="HY1048542" s="126"/>
      <c r="HZ1048542" s="126"/>
      <c r="IA1048542" s="126"/>
      <c r="IB1048542" s="126"/>
      <c r="IC1048542" s="126"/>
      <c r="ID1048542" s="126"/>
      <c r="IE1048542" s="126"/>
      <c r="IF1048542" s="126"/>
      <c r="IG1048542" s="126"/>
      <c r="IH1048542" s="126"/>
      <c r="II1048542" s="126"/>
      <c r="IJ1048542" s="126"/>
      <c r="IK1048542" s="126"/>
      <c r="IL1048542" s="126"/>
      <c r="IM1048542" s="126"/>
      <c r="IN1048542" s="126"/>
      <c r="IO1048542" s="126"/>
      <c r="IP1048542" s="126"/>
      <c r="IQ1048542" s="126"/>
      <c r="IR1048542" s="126"/>
      <c r="IS1048542" s="126"/>
      <c r="IT1048542" s="126"/>
      <c r="IU1048542" s="126"/>
      <c r="IV1048542" s="126"/>
      <c r="IW1048542" s="126"/>
    </row>
    <row r="1048543" spans="3:257" s="195" customFormat="1" ht="12.75" customHeight="1">
      <c r="C1048543" s="196"/>
      <c r="D1048543" s="196"/>
      <c r="E1048543" s="196"/>
      <c r="F1048543" s="196"/>
      <c r="G1048543" s="126"/>
      <c r="H1048543" s="126"/>
      <c r="I1048543" s="126"/>
      <c r="J1048543" s="126"/>
      <c r="K1048543" s="126"/>
      <c r="L1048543" s="126"/>
      <c r="M1048543" s="126"/>
      <c r="N1048543" s="126"/>
      <c r="O1048543" s="126"/>
      <c r="P1048543" s="126"/>
      <c r="Q1048543" s="126"/>
      <c r="R1048543" s="126"/>
      <c r="S1048543" s="126"/>
      <c r="T1048543" s="126"/>
      <c r="U1048543" s="126"/>
      <c r="V1048543" s="126"/>
      <c r="W1048543" s="126"/>
      <c r="X1048543" s="126"/>
      <c r="Y1048543" s="126"/>
      <c r="Z1048543" s="126"/>
      <c r="AA1048543" s="126"/>
      <c r="AB1048543" s="126"/>
      <c r="AC1048543" s="126"/>
      <c r="AD1048543" s="126"/>
      <c r="AE1048543" s="126"/>
      <c r="AF1048543" s="126"/>
      <c r="AG1048543" s="126"/>
      <c r="AH1048543" s="126"/>
      <c r="AI1048543" s="126"/>
      <c r="AJ1048543" s="126"/>
      <c r="AK1048543" s="126"/>
      <c r="AL1048543" s="126"/>
      <c r="AM1048543" s="126"/>
      <c r="AN1048543" s="126"/>
      <c r="AO1048543" s="126"/>
      <c r="AP1048543" s="126"/>
      <c r="AQ1048543" s="126"/>
      <c r="AR1048543" s="126"/>
      <c r="AS1048543" s="126"/>
      <c r="AT1048543" s="126"/>
      <c r="AU1048543" s="126"/>
      <c r="AV1048543" s="126"/>
      <c r="AW1048543" s="126"/>
      <c r="AX1048543" s="126"/>
      <c r="AY1048543" s="126"/>
      <c r="AZ1048543" s="126"/>
      <c r="BA1048543" s="126"/>
      <c r="BB1048543" s="126"/>
      <c r="BC1048543" s="126"/>
      <c r="BD1048543" s="126"/>
      <c r="BE1048543" s="126"/>
      <c r="BF1048543" s="126"/>
      <c r="BG1048543" s="126"/>
      <c r="BH1048543" s="126"/>
      <c r="BI1048543" s="126"/>
      <c r="BJ1048543" s="126"/>
      <c r="BK1048543" s="126"/>
      <c r="BL1048543" s="126"/>
      <c r="BM1048543" s="126"/>
      <c r="BN1048543" s="126"/>
      <c r="BO1048543" s="126"/>
      <c r="BP1048543" s="126"/>
      <c r="BQ1048543" s="126"/>
      <c r="BR1048543" s="126"/>
      <c r="BS1048543" s="126"/>
      <c r="BT1048543" s="126"/>
      <c r="BU1048543" s="126"/>
      <c r="BV1048543" s="126"/>
      <c r="BW1048543" s="126"/>
      <c r="BX1048543" s="126"/>
      <c r="BY1048543" s="126"/>
      <c r="BZ1048543" s="126"/>
      <c r="CA1048543" s="126"/>
      <c r="CB1048543" s="126"/>
      <c r="CC1048543" s="126"/>
      <c r="CD1048543" s="126"/>
      <c r="CE1048543" s="126"/>
      <c r="CF1048543" s="126"/>
      <c r="CG1048543" s="126"/>
      <c r="CH1048543" s="126"/>
      <c r="CI1048543" s="126"/>
      <c r="CJ1048543" s="126"/>
      <c r="CK1048543" s="126"/>
      <c r="CL1048543" s="126"/>
      <c r="CM1048543" s="126"/>
      <c r="CN1048543" s="126"/>
      <c r="CO1048543" s="126"/>
      <c r="CP1048543" s="126"/>
      <c r="CQ1048543" s="126"/>
      <c r="CR1048543" s="126"/>
      <c r="CS1048543" s="126"/>
      <c r="CT1048543" s="126"/>
      <c r="CU1048543" s="126"/>
      <c r="CV1048543" s="126"/>
      <c r="CW1048543" s="126"/>
      <c r="CX1048543" s="126"/>
      <c r="CY1048543" s="126"/>
      <c r="CZ1048543" s="126"/>
      <c r="DA1048543" s="126"/>
      <c r="DB1048543" s="126"/>
      <c r="DC1048543" s="126"/>
      <c r="DD1048543" s="126"/>
      <c r="DE1048543" s="126"/>
      <c r="DF1048543" s="126"/>
      <c r="DG1048543" s="126"/>
      <c r="DH1048543" s="126"/>
      <c r="DI1048543" s="126"/>
      <c r="DJ1048543" s="126"/>
      <c r="DK1048543" s="126"/>
      <c r="DL1048543" s="126"/>
      <c r="DM1048543" s="126"/>
      <c r="DN1048543" s="126"/>
      <c r="DO1048543" s="126"/>
      <c r="DP1048543" s="126"/>
      <c r="DQ1048543" s="126"/>
      <c r="DR1048543" s="126"/>
      <c r="DS1048543" s="126"/>
      <c r="DT1048543" s="126"/>
      <c r="DU1048543" s="126"/>
      <c r="DV1048543" s="126"/>
      <c r="DW1048543" s="126"/>
      <c r="DX1048543" s="126"/>
      <c r="DY1048543" s="126"/>
      <c r="DZ1048543" s="126"/>
      <c r="EA1048543" s="126"/>
      <c r="EB1048543" s="126"/>
      <c r="EC1048543" s="126"/>
      <c r="ED1048543" s="126"/>
      <c r="EE1048543" s="126"/>
      <c r="EF1048543" s="126"/>
      <c r="EG1048543" s="126"/>
      <c r="EH1048543" s="126"/>
      <c r="EI1048543" s="126"/>
      <c r="EJ1048543" s="126"/>
      <c r="EK1048543" s="126"/>
      <c r="EL1048543" s="126"/>
      <c r="EM1048543" s="126"/>
      <c r="EN1048543" s="126"/>
      <c r="EO1048543" s="126"/>
      <c r="EP1048543" s="126"/>
      <c r="EQ1048543" s="126"/>
      <c r="ER1048543" s="126"/>
      <c r="ES1048543" s="126"/>
      <c r="ET1048543" s="126"/>
      <c r="EU1048543" s="126"/>
      <c r="EV1048543" s="126"/>
      <c r="EW1048543" s="126"/>
      <c r="EX1048543" s="126"/>
      <c r="EY1048543" s="126"/>
      <c r="EZ1048543" s="126"/>
      <c r="FA1048543" s="126"/>
      <c r="FB1048543" s="126"/>
      <c r="FC1048543" s="126"/>
      <c r="FD1048543" s="126"/>
      <c r="FE1048543" s="126"/>
      <c r="FF1048543" s="126"/>
      <c r="FG1048543" s="126"/>
      <c r="FH1048543" s="126"/>
      <c r="FI1048543" s="126"/>
      <c r="FJ1048543" s="126"/>
      <c r="FK1048543" s="126"/>
      <c r="FL1048543" s="126"/>
      <c r="FM1048543" s="126"/>
      <c r="FN1048543" s="126"/>
      <c r="FO1048543" s="126"/>
      <c r="FP1048543" s="126"/>
      <c r="FQ1048543" s="126"/>
      <c r="FR1048543" s="126"/>
      <c r="FS1048543" s="126"/>
      <c r="FT1048543" s="126"/>
      <c r="FU1048543" s="126"/>
      <c r="FV1048543" s="126"/>
      <c r="FW1048543" s="126"/>
      <c r="FX1048543" s="126"/>
      <c r="FY1048543" s="126"/>
      <c r="FZ1048543" s="126"/>
      <c r="GA1048543" s="126"/>
      <c r="GB1048543" s="126"/>
      <c r="GC1048543" s="126"/>
      <c r="GD1048543" s="126"/>
      <c r="GE1048543" s="126"/>
      <c r="GF1048543" s="126"/>
      <c r="GG1048543" s="126"/>
      <c r="GH1048543" s="126"/>
      <c r="GI1048543" s="126"/>
      <c r="GJ1048543" s="126"/>
      <c r="GK1048543" s="126"/>
      <c r="GL1048543" s="126"/>
      <c r="GM1048543" s="126"/>
      <c r="GN1048543" s="126"/>
      <c r="GO1048543" s="126"/>
      <c r="GP1048543" s="126"/>
      <c r="GQ1048543" s="126"/>
      <c r="GR1048543" s="126"/>
      <c r="GS1048543" s="126"/>
      <c r="GT1048543" s="126"/>
      <c r="GU1048543" s="126"/>
      <c r="GV1048543" s="126"/>
      <c r="GW1048543" s="126"/>
      <c r="GX1048543" s="126"/>
      <c r="GY1048543" s="126"/>
      <c r="GZ1048543" s="126"/>
      <c r="HA1048543" s="126"/>
      <c r="HB1048543" s="126"/>
      <c r="HC1048543" s="126"/>
      <c r="HD1048543" s="126"/>
      <c r="HE1048543" s="126"/>
      <c r="HF1048543" s="126"/>
      <c r="HG1048543" s="126"/>
      <c r="HH1048543" s="126"/>
      <c r="HI1048543" s="126"/>
      <c r="HJ1048543" s="126"/>
      <c r="HK1048543" s="126"/>
      <c r="HL1048543" s="126"/>
      <c r="HM1048543" s="126"/>
      <c r="HN1048543" s="126"/>
      <c r="HO1048543" s="126"/>
      <c r="HP1048543" s="126"/>
      <c r="HQ1048543" s="126"/>
      <c r="HR1048543" s="126"/>
      <c r="HS1048543" s="126"/>
      <c r="HT1048543" s="126"/>
      <c r="HU1048543" s="126"/>
      <c r="HV1048543" s="126"/>
      <c r="HW1048543" s="126"/>
      <c r="HX1048543" s="126"/>
      <c r="HY1048543" s="126"/>
      <c r="HZ1048543" s="126"/>
      <c r="IA1048543" s="126"/>
      <c r="IB1048543" s="126"/>
      <c r="IC1048543" s="126"/>
      <c r="ID1048543" s="126"/>
      <c r="IE1048543" s="126"/>
      <c r="IF1048543" s="126"/>
      <c r="IG1048543" s="126"/>
      <c r="IH1048543" s="126"/>
      <c r="II1048543" s="126"/>
      <c r="IJ1048543" s="126"/>
      <c r="IK1048543" s="126"/>
      <c r="IL1048543" s="126"/>
      <c r="IM1048543" s="126"/>
      <c r="IN1048543" s="126"/>
      <c r="IO1048543" s="126"/>
      <c r="IP1048543" s="126"/>
      <c r="IQ1048543" s="126"/>
      <c r="IR1048543" s="126"/>
      <c r="IS1048543" s="126"/>
      <c r="IT1048543" s="126"/>
      <c r="IU1048543" s="126"/>
      <c r="IV1048543" s="126"/>
      <c r="IW1048543" s="126"/>
    </row>
    <row r="1048544" spans="3:257" s="195" customFormat="1" ht="12.75" customHeight="1">
      <c r="C1048544" s="196"/>
      <c r="D1048544" s="196"/>
      <c r="E1048544" s="196"/>
      <c r="F1048544" s="196"/>
      <c r="G1048544" s="126"/>
      <c r="H1048544" s="126"/>
      <c r="I1048544" s="126"/>
      <c r="J1048544" s="126"/>
      <c r="K1048544" s="126"/>
      <c r="L1048544" s="126"/>
      <c r="M1048544" s="126"/>
      <c r="N1048544" s="126"/>
      <c r="O1048544" s="126"/>
      <c r="P1048544" s="126"/>
      <c r="Q1048544" s="126"/>
      <c r="R1048544" s="126"/>
      <c r="S1048544" s="126"/>
      <c r="T1048544" s="126"/>
      <c r="U1048544" s="126"/>
      <c r="V1048544" s="126"/>
      <c r="W1048544" s="126"/>
      <c r="X1048544" s="126"/>
      <c r="Y1048544" s="126"/>
      <c r="Z1048544" s="126"/>
      <c r="AA1048544" s="126"/>
      <c r="AB1048544" s="126"/>
      <c r="AC1048544" s="126"/>
      <c r="AD1048544" s="126"/>
      <c r="AE1048544" s="126"/>
      <c r="AF1048544" s="126"/>
      <c r="AG1048544" s="126"/>
      <c r="AH1048544" s="126"/>
      <c r="AI1048544" s="126"/>
      <c r="AJ1048544" s="126"/>
      <c r="AK1048544" s="126"/>
      <c r="AL1048544" s="126"/>
      <c r="AM1048544" s="126"/>
      <c r="AN1048544" s="126"/>
      <c r="AO1048544" s="126"/>
      <c r="AP1048544" s="126"/>
      <c r="AQ1048544" s="126"/>
      <c r="AR1048544" s="126"/>
      <c r="AS1048544" s="126"/>
      <c r="AT1048544" s="126"/>
      <c r="AU1048544" s="126"/>
      <c r="AV1048544" s="126"/>
      <c r="AW1048544" s="126"/>
      <c r="AX1048544" s="126"/>
      <c r="AY1048544" s="126"/>
      <c r="AZ1048544" s="126"/>
      <c r="BA1048544" s="126"/>
      <c r="BB1048544" s="126"/>
      <c r="BC1048544" s="126"/>
      <c r="BD1048544" s="126"/>
      <c r="BE1048544" s="126"/>
      <c r="BF1048544" s="126"/>
      <c r="BG1048544" s="126"/>
      <c r="BH1048544" s="126"/>
      <c r="BI1048544" s="126"/>
      <c r="BJ1048544" s="126"/>
      <c r="BK1048544" s="126"/>
      <c r="BL1048544" s="126"/>
      <c r="BM1048544" s="126"/>
      <c r="BN1048544" s="126"/>
      <c r="BO1048544" s="126"/>
      <c r="BP1048544" s="126"/>
      <c r="BQ1048544" s="126"/>
      <c r="BR1048544" s="126"/>
      <c r="BS1048544" s="126"/>
      <c r="BT1048544" s="126"/>
      <c r="BU1048544" s="126"/>
      <c r="BV1048544" s="126"/>
      <c r="BW1048544" s="126"/>
      <c r="BX1048544" s="126"/>
      <c r="BY1048544" s="126"/>
      <c r="BZ1048544" s="126"/>
      <c r="CA1048544" s="126"/>
      <c r="CB1048544" s="126"/>
      <c r="CC1048544" s="126"/>
      <c r="CD1048544" s="126"/>
      <c r="CE1048544" s="126"/>
      <c r="CF1048544" s="126"/>
      <c r="CG1048544" s="126"/>
      <c r="CH1048544" s="126"/>
      <c r="CI1048544" s="126"/>
      <c r="CJ1048544" s="126"/>
      <c r="CK1048544" s="126"/>
      <c r="CL1048544" s="126"/>
      <c r="CM1048544" s="126"/>
      <c r="CN1048544" s="126"/>
      <c r="CO1048544" s="126"/>
      <c r="CP1048544" s="126"/>
      <c r="CQ1048544" s="126"/>
      <c r="CR1048544" s="126"/>
      <c r="CS1048544" s="126"/>
      <c r="CT1048544" s="126"/>
      <c r="CU1048544" s="126"/>
      <c r="CV1048544" s="126"/>
      <c r="CW1048544" s="126"/>
      <c r="CX1048544" s="126"/>
      <c r="CY1048544" s="126"/>
      <c r="CZ1048544" s="126"/>
      <c r="DA1048544" s="126"/>
      <c r="DB1048544" s="126"/>
      <c r="DC1048544" s="126"/>
      <c r="DD1048544" s="126"/>
      <c r="DE1048544" s="126"/>
      <c r="DF1048544" s="126"/>
      <c r="DG1048544" s="126"/>
      <c r="DH1048544" s="126"/>
      <c r="DI1048544" s="126"/>
      <c r="DJ1048544" s="126"/>
      <c r="DK1048544" s="126"/>
      <c r="DL1048544" s="126"/>
      <c r="DM1048544" s="126"/>
      <c r="DN1048544" s="126"/>
      <c r="DO1048544" s="126"/>
      <c r="DP1048544" s="126"/>
      <c r="DQ1048544" s="126"/>
      <c r="DR1048544" s="126"/>
      <c r="DS1048544" s="126"/>
      <c r="DT1048544" s="126"/>
      <c r="DU1048544" s="126"/>
      <c r="DV1048544" s="126"/>
      <c r="DW1048544" s="126"/>
      <c r="DX1048544" s="126"/>
      <c r="DY1048544" s="126"/>
      <c r="DZ1048544" s="126"/>
      <c r="EA1048544" s="126"/>
      <c r="EB1048544" s="126"/>
      <c r="EC1048544" s="126"/>
      <c r="ED1048544" s="126"/>
      <c r="EE1048544" s="126"/>
      <c r="EF1048544" s="126"/>
      <c r="EG1048544" s="126"/>
      <c r="EH1048544" s="126"/>
      <c r="EI1048544" s="126"/>
      <c r="EJ1048544" s="126"/>
      <c r="EK1048544" s="126"/>
      <c r="EL1048544" s="126"/>
      <c r="EM1048544" s="126"/>
      <c r="EN1048544" s="126"/>
      <c r="EO1048544" s="126"/>
      <c r="EP1048544" s="126"/>
      <c r="EQ1048544" s="126"/>
      <c r="ER1048544" s="126"/>
      <c r="ES1048544" s="126"/>
      <c r="ET1048544" s="126"/>
      <c r="EU1048544" s="126"/>
      <c r="EV1048544" s="126"/>
      <c r="EW1048544" s="126"/>
      <c r="EX1048544" s="126"/>
      <c r="EY1048544" s="126"/>
      <c r="EZ1048544" s="126"/>
      <c r="FA1048544" s="126"/>
      <c r="FB1048544" s="126"/>
      <c r="FC1048544" s="126"/>
      <c r="FD1048544" s="126"/>
      <c r="FE1048544" s="126"/>
      <c r="FF1048544" s="126"/>
      <c r="FG1048544" s="126"/>
      <c r="FH1048544" s="126"/>
      <c r="FI1048544" s="126"/>
      <c r="FJ1048544" s="126"/>
      <c r="FK1048544" s="126"/>
      <c r="FL1048544" s="126"/>
      <c r="FM1048544" s="126"/>
      <c r="FN1048544" s="126"/>
      <c r="FO1048544" s="126"/>
      <c r="FP1048544" s="126"/>
      <c r="FQ1048544" s="126"/>
      <c r="FR1048544" s="126"/>
      <c r="FS1048544" s="126"/>
      <c r="FT1048544" s="126"/>
      <c r="FU1048544" s="126"/>
      <c r="FV1048544" s="126"/>
      <c r="FW1048544" s="126"/>
      <c r="FX1048544" s="126"/>
      <c r="FY1048544" s="126"/>
      <c r="FZ1048544" s="126"/>
      <c r="GA1048544" s="126"/>
      <c r="GB1048544" s="126"/>
      <c r="GC1048544" s="126"/>
      <c r="GD1048544" s="126"/>
      <c r="GE1048544" s="126"/>
      <c r="GF1048544" s="126"/>
      <c r="GG1048544" s="126"/>
      <c r="GH1048544" s="126"/>
      <c r="GI1048544" s="126"/>
      <c r="GJ1048544" s="126"/>
      <c r="GK1048544" s="126"/>
      <c r="GL1048544" s="126"/>
      <c r="GM1048544" s="126"/>
      <c r="GN1048544" s="126"/>
      <c r="GO1048544" s="126"/>
      <c r="GP1048544" s="126"/>
      <c r="GQ1048544" s="126"/>
      <c r="GR1048544" s="126"/>
      <c r="GS1048544" s="126"/>
      <c r="GT1048544" s="126"/>
      <c r="GU1048544" s="126"/>
      <c r="GV1048544" s="126"/>
      <c r="GW1048544" s="126"/>
      <c r="GX1048544" s="126"/>
      <c r="GY1048544" s="126"/>
      <c r="GZ1048544" s="126"/>
      <c r="HA1048544" s="126"/>
      <c r="HB1048544" s="126"/>
      <c r="HC1048544" s="126"/>
      <c r="HD1048544" s="126"/>
      <c r="HE1048544" s="126"/>
      <c r="HF1048544" s="126"/>
      <c r="HG1048544" s="126"/>
      <c r="HH1048544" s="126"/>
      <c r="HI1048544" s="126"/>
      <c r="HJ1048544" s="126"/>
      <c r="HK1048544" s="126"/>
      <c r="HL1048544" s="126"/>
      <c r="HM1048544" s="126"/>
      <c r="HN1048544" s="126"/>
      <c r="HO1048544" s="126"/>
      <c r="HP1048544" s="126"/>
      <c r="HQ1048544" s="126"/>
      <c r="HR1048544" s="126"/>
      <c r="HS1048544" s="126"/>
      <c r="HT1048544" s="126"/>
      <c r="HU1048544" s="126"/>
      <c r="HV1048544" s="126"/>
      <c r="HW1048544" s="126"/>
      <c r="HX1048544" s="126"/>
      <c r="HY1048544" s="126"/>
      <c r="HZ1048544" s="126"/>
      <c r="IA1048544" s="126"/>
      <c r="IB1048544" s="126"/>
      <c r="IC1048544" s="126"/>
      <c r="ID1048544" s="126"/>
      <c r="IE1048544" s="126"/>
      <c r="IF1048544" s="126"/>
      <c r="IG1048544" s="126"/>
      <c r="IH1048544" s="126"/>
      <c r="II1048544" s="126"/>
      <c r="IJ1048544" s="126"/>
      <c r="IK1048544" s="126"/>
      <c r="IL1048544" s="126"/>
      <c r="IM1048544" s="126"/>
      <c r="IN1048544" s="126"/>
      <c r="IO1048544" s="126"/>
      <c r="IP1048544" s="126"/>
      <c r="IQ1048544" s="126"/>
      <c r="IR1048544" s="126"/>
      <c r="IS1048544" s="126"/>
      <c r="IT1048544" s="126"/>
      <c r="IU1048544" s="126"/>
      <c r="IV1048544" s="126"/>
      <c r="IW1048544" s="126"/>
    </row>
    <row r="1048545" spans="3:257" s="195" customFormat="1" ht="12.75" customHeight="1">
      <c r="C1048545" s="196"/>
      <c r="D1048545" s="196"/>
      <c r="E1048545" s="196"/>
      <c r="F1048545" s="196"/>
      <c r="G1048545" s="126"/>
      <c r="H1048545" s="126"/>
      <c r="I1048545" s="126"/>
      <c r="J1048545" s="126"/>
      <c r="K1048545" s="126"/>
      <c r="L1048545" s="126"/>
      <c r="M1048545" s="126"/>
      <c r="N1048545" s="126"/>
      <c r="O1048545" s="126"/>
      <c r="P1048545" s="126"/>
      <c r="Q1048545" s="126"/>
      <c r="R1048545" s="126"/>
      <c r="S1048545" s="126"/>
      <c r="T1048545" s="126"/>
      <c r="U1048545" s="126"/>
      <c r="V1048545" s="126"/>
      <c r="W1048545" s="126"/>
      <c r="X1048545" s="126"/>
      <c r="Y1048545" s="126"/>
      <c r="Z1048545" s="126"/>
      <c r="AA1048545" s="126"/>
      <c r="AB1048545" s="126"/>
      <c r="AC1048545" s="126"/>
      <c r="AD1048545" s="126"/>
      <c r="AE1048545" s="126"/>
      <c r="AF1048545" s="126"/>
      <c r="AG1048545" s="126"/>
      <c r="AH1048545" s="126"/>
      <c r="AI1048545" s="126"/>
      <c r="AJ1048545" s="126"/>
      <c r="AK1048545" s="126"/>
      <c r="AL1048545" s="126"/>
      <c r="AM1048545" s="126"/>
      <c r="AN1048545" s="126"/>
      <c r="AO1048545" s="126"/>
      <c r="AP1048545" s="126"/>
      <c r="AQ1048545" s="126"/>
      <c r="AR1048545" s="126"/>
      <c r="AS1048545" s="126"/>
      <c r="AT1048545" s="126"/>
      <c r="AU1048545" s="126"/>
      <c r="AV1048545" s="126"/>
      <c r="AW1048545" s="126"/>
      <c r="AX1048545" s="126"/>
      <c r="AY1048545" s="126"/>
      <c r="AZ1048545" s="126"/>
      <c r="BA1048545" s="126"/>
      <c r="BB1048545" s="126"/>
      <c r="BC1048545" s="126"/>
      <c r="BD1048545" s="126"/>
      <c r="BE1048545" s="126"/>
      <c r="BF1048545" s="126"/>
      <c r="BG1048545" s="126"/>
      <c r="BH1048545" s="126"/>
      <c r="BI1048545" s="126"/>
      <c r="BJ1048545" s="126"/>
      <c r="BK1048545" s="126"/>
      <c r="BL1048545" s="126"/>
      <c r="BM1048545" s="126"/>
      <c r="BN1048545" s="126"/>
      <c r="BO1048545" s="126"/>
      <c r="BP1048545" s="126"/>
      <c r="BQ1048545" s="126"/>
      <c r="BR1048545" s="126"/>
      <c r="BS1048545" s="126"/>
      <c r="BT1048545" s="126"/>
      <c r="BU1048545" s="126"/>
      <c r="BV1048545" s="126"/>
      <c r="BW1048545" s="126"/>
      <c r="BX1048545" s="126"/>
      <c r="BY1048545" s="126"/>
      <c r="BZ1048545" s="126"/>
      <c r="CA1048545" s="126"/>
      <c r="CB1048545" s="126"/>
      <c r="CC1048545" s="126"/>
      <c r="CD1048545" s="126"/>
      <c r="CE1048545" s="126"/>
      <c r="CF1048545" s="126"/>
      <c r="CG1048545" s="126"/>
      <c r="CH1048545" s="126"/>
      <c r="CI1048545" s="126"/>
      <c r="CJ1048545" s="126"/>
      <c r="CK1048545" s="126"/>
      <c r="CL1048545" s="126"/>
      <c r="CM1048545" s="126"/>
      <c r="CN1048545" s="126"/>
      <c r="CO1048545" s="126"/>
      <c r="CP1048545" s="126"/>
      <c r="CQ1048545" s="126"/>
      <c r="CR1048545" s="126"/>
      <c r="CS1048545" s="126"/>
      <c r="CT1048545" s="126"/>
      <c r="CU1048545" s="126"/>
      <c r="CV1048545" s="126"/>
      <c r="CW1048545" s="126"/>
      <c r="CX1048545" s="126"/>
      <c r="CY1048545" s="126"/>
      <c r="CZ1048545" s="126"/>
      <c r="DA1048545" s="126"/>
      <c r="DB1048545" s="126"/>
      <c r="DC1048545" s="126"/>
      <c r="DD1048545" s="126"/>
      <c r="DE1048545" s="126"/>
      <c r="DF1048545" s="126"/>
      <c r="DG1048545" s="126"/>
      <c r="DH1048545" s="126"/>
      <c r="DI1048545" s="126"/>
      <c r="DJ1048545" s="126"/>
      <c r="DK1048545" s="126"/>
      <c r="DL1048545" s="126"/>
      <c r="DM1048545" s="126"/>
      <c r="DN1048545" s="126"/>
      <c r="DO1048545" s="126"/>
      <c r="DP1048545" s="126"/>
      <c r="DQ1048545" s="126"/>
      <c r="DR1048545" s="126"/>
      <c r="DS1048545" s="126"/>
      <c r="DT1048545" s="126"/>
      <c r="DU1048545" s="126"/>
      <c r="DV1048545" s="126"/>
      <c r="DW1048545" s="126"/>
      <c r="DX1048545" s="126"/>
      <c r="DY1048545" s="126"/>
      <c r="DZ1048545" s="126"/>
      <c r="EA1048545" s="126"/>
      <c r="EB1048545" s="126"/>
      <c r="EC1048545" s="126"/>
      <c r="ED1048545" s="126"/>
      <c r="EE1048545" s="126"/>
      <c r="EF1048545" s="126"/>
      <c r="EG1048545" s="126"/>
      <c r="EH1048545" s="126"/>
      <c r="EI1048545" s="126"/>
      <c r="EJ1048545" s="126"/>
      <c r="EK1048545" s="126"/>
      <c r="EL1048545" s="126"/>
      <c r="EM1048545" s="126"/>
      <c r="EN1048545" s="126"/>
      <c r="EO1048545" s="126"/>
      <c r="EP1048545" s="126"/>
      <c r="EQ1048545" s="126"/>
      <c r="ER1048545" s="126"/>
      <c r="ES1048545" s="126"/>
      <c r="ET1048545" s="126"/>
      <c r="EU1048545" s="126"/>
      <c r="EV1048545" s="126"/>
      <c r="EW1048545" s="126"/>
      <c r="EX1048545" s="126"/>
      <c r="EY1048545" s="126"/>
      <c r="EZ1048545" s="126"/>
      <c r="FA1048545" s="126"/>
      <c r="FB1048545" s="126"/>
      <c r="FC1048545" s="126"/>
      <c r="FD1048545" s="126"/>
      <c r="FE1048545" s="126"/>
      <c r="FF1048545" s="126"/>
      <c r="FG1048545" s="126"/>
      <c r="FH1048545" s="126"/>
      <c r="FI1048545" s="126"/>
      <c r="FJ1048545" s="126"/>
      <c r="FK1048545" s="126"/>
      <c r="FL1048545" s="126"/>
      <c r="FM1048545" s="126"/>
      <c r="FN1048545" s="126"/>
      <c r="FO1048545" s="126"/>
      <c r="FP1048545" s="126"/>
      <c r="FQ1048545" s="126"/>
      <c r="FR1048545" s="126"/>
      <c r="FS1048545" s="126"/>
      <c r="FT1048545" s="126"/>
      <c r="FU1048545" s="126"/>
      <c r="FV1048545" s="126"/>
      <c r="FW1048545" s="126"/>
      <c r="FX1048545" s="126"/>
      <c r="FY1048545" s="126"/>
      <c r="FZ1048545" s="126"/>
      <c r="GA1048545" s="126"/>
      <c r="GB1048545" s="126"/>
      <c r="GC1048545" s="126"/>
      <c r="GD1048545" s="126"/>
      <c r="GE1048545" s="126"/>
      <c r="GF1048545" s="126"/>
      <c r="GG1048545" s="126"/>
      <c r="GH1048545" s="126"/>
      <c r="GI1048545" s="126"/>
      <c r="GJ1048545" s="126"/>
      <c r="GK1048545" s="126"/>
      <c r="GL1048545" s="126"/>
      <c r="GM1048545" s="126"/>
      <c r="GN1048545" s="126"/>
      <c r="GO1048545" s="126"/>
      <c r="GP1048545" s="126"/>
      <c r="GQ1048545" s="126"/>
      <c r="GR1048545" s="126"/>
      <c r="GS1048545" s="126"/>
      <c r="GT1048545" s="126"/>
      <c r="GU1048545" s="126"/>
      <c r="GV1048545" s="126"/>
      <c r="GW1048545" s="126"/>
      <c r="GX1048545" s="126"/>
      <c r="GY1048545" s="126"/>
      <c r="GZ1048545" s="126"/>
      <c r="HA1048545" s="126"/>
      <c r="HB1048545" s="126"/>
      <c r="HC1048545" s="126"/>
      <c r="HD1048545" s="126"/>
      <c r="HE1048545" s="126"/>
      <c r="HF1048545" s="126"/>
      <c r="HG1048545" s="126"/>
      <c r="HH1048545" s="126"/>
      <c r="HI1048545" s="126"/>
      <c r="HJ1048545" s="126"/>
      <c r="HK1048545" s="126"/>
      <c r="HL1048545" s="126"/>
      <c r="HM1048545" s="126"/>
      <c r="HN1048545" s="126"/>
      <c r="HO1048545" s="126"/>
      <c r="HP1048545" s="126"/>
      <c r="HQ1048545" s="126"/>
      <c r="HR1048545" s="126"/>
      <c r="HS1048545" s="126"/>
      <c r="HT1048545" s="126"/>
      <c r="HU1048545" s="126"/>
      <c r="HV1048545" s="126"/>
      <c r="HW1048545" s="126"/>
      <c r="HX1048545" s="126"/>
      <c r="HY1048545" s="126"/>
      <c r="HZ1048545" s="126"/>
      <c r="IA1048545" s="126"/>
      <c r="IB1048545" s="126"/>
      <c r="IC1048545" s="126"/>
      <c r="ID1048545" s="126"/>
      <c r="IE1048545" s="126"/>
      <c r="IF1048545" s="126"/>
      <c r="IG1048545" s="126"/>
      <c r="IH1048545" s="126"/>
      <c r="II1048545" s="126"/>
      <c r="IJ1048545" s="126"/>
      <c r="IK1048545" s="126"/>
      <c r="IL1048545" s="126"/>
      <c r="IM1048545" s="126"/>
      <c r="IN1048545" s="126"/>
      <c r="IO1048545" s="126"/>
      <c r="IP1048545" s="126"/>
      <c r="IQ1048545" s="126"/>
      <c r="IR1048545" s="126"/>
      <c r="IS1048545" s="126"/>
      <c r="IT1048545" s="126"/>
      <c r="IU1048545" s="126"/>
      <c r="IV1048545" s="126"/>
      <c r="IW1048545" s="126"/>
    </row>
    <row r="1048546" spans="3:257" s="195" customFormat="1" ht="12.75" customHeight="1">
      <c r="C1048546" s="196"/>
      <c r="D1048546" s="196"/>
      <c r="E1048546" s="196"/>
      <c r="F1048546" s="196"/>
      <c r="G1048546" s="126"/>
      <c r="H1048546" s="126"/>
      <c r="I1048546" s="126"/>
      <c r="J1048546" s="126"/>
      <c r="K1048546" s="126"/>
      <c r="L1048546" s="126"/>
      <c r="M1048546" s="126"/>
      <c r="N1048546" s="126"/>
      <c r="O1048546" s="126"/>
      <c r="P1048546" s="126"/>
      <c r="Q1048546" s="126"/>
      <c r="R1048546" s="126"/>
      <c r="S1048546" s="126"/>
      <c r="T1048546" s="126"/>
      <c r="U1048546" s="126"/>
      <c r="V1048546" s="126"/>
      <c r="W1048546" s="126"/>
      <c r="X1048546" s="126"/>
      <c r="Y1048546" s="126"/>
      <c r="Z1048546" s="126"/>
      <c r="AA1048546" s="126"/>
      <c r="AB1048546" s="126"/>
      <c r="AC1048546" s="126"/>
      <c r="AD1048546" s="126"/>
      <c r="AE1048546" s="126"/>
      <c r="AF1048546" s="126"/>
      <c r="AG1048546" s="126"/>
      <c r="AH1048546" s="126"/>
      <c r="AI1048546" s="126"/>
      <c r="AJ1048546" s="126"/>
      <c r="AK1048546" s="126"/>
      <c r="AL1048546" s="126"/>
      <c r="AM1048546" s="126"/>
      <c r="AN1048546" s="126"/>
      <c r="AO1048546" s="126"/>
      <c r="AP1048546" s="126"/>
      <c r="AQ1048546" s="126"/>
      <c r="AR1048546" s="126"/>
      <c r="AS1048546" s="126"/>
      <c r="AT1048546" s="126"/>
      <c r="AU1048546" s="126"/>
      <c r="AV1048546" s="126"/>
      <c r="AW1048546" s="126"/>
      <c r="AX1048546" s="126"/>
      <c r="AY1048546" s="126"/>
      <c r="AZ1048546" s="126"/>
      <c r="BA1048546" s="126"/>
      <c r="BB1048546" s="126"/>
      <c r="BC1048546" s="126"/>
      <c r="BD1048546" s="126"/>
      <c r="BE1048546" s="126"/>
      <c r="BF1048546" s="126"/>
      <c r="BG1048546" s="126"/>
      <c r="BH1048546" s="126"/>
      <c r="BI1048546" s="126"/>
      <c r="BJ1048546" s="126"/>
      <c r="BK1048546" s="126"/>
      <c r="BL1048546" s="126"/>
      <c r="BM1048546" s="126"/>
      <c r="BN1048546" s="126"/>
      <c r="BO1048546" s="126"/>
      <c r="BP1048546" s="126"/>
      <c r="BQ1048546" s="126"/>
      <c r="BR1048546" s="126"/>
      <c r="BS1048546" s="126"/>
      <c r="BT1048546" s="126"/>
      <c r="BU1048546" s="126"/>
      <c r="BV1048546" s="126"/>
      <c r="BW1048546" s="126"/>
      <c r="BX1048546" s="126"/>
      <c r="BY1048546" s="126"/>
      <c r="BZ1048546" s="126"/>
      <c r="CA1048546" s="126"/>
      <c r="CB1048546" s="126"/>
      <c r="CC1048546" s="126"/>
      <c r="CD1048546" s="126"/>
      <c r="CE1048546" s="126"/>
      <c r="CF1048546" s="126"/>
      <c r="CG1048546" s="126"/>
      <c r="CH1048546" s="126"/>
      <c r="CI1048546" s="126"/>
      <c r="CJ1048546" s="126"/>
      <c r="CK1048546" s="126"/>
      <c r="CL1048546" s="126"/>
      <c r="CM1048546" s="126"/>
      <c r="CN1048546" s="126"/>
      <c r="CO1048546" s="126"/>
      <c r="CP1048546" s="126"/>
      <c r="CQ1048546" s="126"/>
      <c r="CR1048546" s="126"/>
      <c r="CS1048546" s="126"/>
      <c r="CT1048546" s="126"/>
      <c r="CU1048546" s="126"/>
      <c r="CV1048546" s="126"/>
      <c r="CW1048546" s="126"/>
      <c r="CX1048546" s="126"/>
      <c r="CY1048546" s="126"/>
      <c r="CZ1048546" s="126"/>
      <c r="DA1048546" s="126"/>
      <c r="DB1048546" s="126"/>
      <c r="DC1048546" s="126"/>
      <c r="DD1048546" s="126"/>
      <c r="DE1048546" s="126"/>
      <c r="DF1048546" s="126"/>
      <c r="DG1048546" s="126"/>
      <c r="DH1048546" s="126"/>
      <c r="DI1048546" s="126"/>
      <c r="DJ1048546" s="126"/>
      <c r="DK1048546" s="126"/>
      <c r="DL1048546" s="126"/>
      <c r="DM1048546" s="126"/>
      <c r="DN1048546" s="126"/>
      <c r="DO1048546" s="126"/>
      <c r="DP1048546" s="126"/>
      <c r="DQ1048546" s="126"/>
      <c r="DR1048546" s="126"/>
      <c r="DS1048546" s="126"/>
      <c r="DT1048546" s="126"/>
      <c r="DU1048546" s="126"/>
      <c r="DV1048546" s="126"/>
      <c r="DW1048546" s="126"/>
      <c r="DX1048546" s="126"/>
      <c r="DY1048546" s="126"/>
      <c r="DZ1048546" s="126"/>
      <c r="EA1048546" s="126"/>
      <c r="EB1048546" s="126"/>
      <c r="EC1048546" s="126"/>
      <c r="ED1048546" s="126"/>
      <c r="EE1048546" s="126"/>
      <c r="EF1048546" s="126"/>
      <c r="EG1048546" s="126"/>
      <c r="EH1048546" s="126"/>
      <c r="EI1048546" s="126"/>
      <c r="EJ1048546" s="126"/>
      <c r="EK1048546" s="126"/>
      <c r="EL1048546" s="126"/>
      <c r="EM1048546" s="126"/>
      <c r="EN1048546" s="126"/>
      <c r="EO1048546" s="126"/>
      <c r="EP1048546" s="126"/>
      <c r="EQ1048546" s="126"/>
      <c r="ER1048546" s="126"/>
      <c r="ES1048546" s="126"/>
      <c r="ET1048546" s="126"/>
      <c r="EU1048546" s="126"/>
      <c r="EV1048546" s="126"/>
      <c r="EW1048546" s="126"/>
      <c r="EX1048546" s="126"/>
      <c r="EY1048546" s="126"/>
      <c r="EZ1048546" s="126"/>
      <c r="FA1048546" s="126"/>
      <c r="FB1048546" s="126"/>
      <c r="FC1048546" s="126"/>
      <c r="FD1048546" s="126"/>
      <c r="FE1048546" s="126"/>
      <c r="FF1048546" s="126"/>
      <c r="FG1048546" s="126"/>
      <c r="FH1048546" s="126"/>
      <c r="FI1048546" s="126"/>
      <c r="FJ1048546" s="126"/>
      <c r="FK1048546" s="126"/>
      <c r="FL1048546" s="126"/>
      <c r="FM1048546" s="126"/>
      <c r="FN1048546" s="126"/>
      <c r="FO1048546" s="126"/>
      <c r="FP1048546" s="126"/>
      <c r="FQ1048546" s="126"/>
      <c r="FR1048546" s="126"/>
      <c r="FS1048546" s="126"/>
      <c r="FT1048546" s="126"/>
      <c r="FU1048546" s="126"/>
      <c r="FV1048546" s="126"/>
      <c r="FW1048546" s="126"/>
      <c r="FX1048546" s="126"/>
      <c r="FY1048546" s="126"/>
      <c r="FZ1048546" s="126"/>
      <c r="GA1048546" s="126"/>
      <c r="GB1048546" s="126"/>
      <c r="GC1048546" s="126"/>
      <c r="GD1048546" s="126"/>
      <c r="GE1048546" s="126"/>
      <c r="GF1048546" s="126"/>
      <c r="GG1048546" s="126"/>
      <c r="GH1048546" s="126"/>
      <c r="GI1048546" s="126"/>
      <c r="GJ1048546" s="126"/>
      <c r="GK1048546" s="126"/>
      <c r="GL1048546" s="126"/>
      <c r="GM1048546" s="126"/>
      <c r="GN1048546" s="126"/>
      <c r="GO1048546" s="126"/>
      <c r="GP1048546" s="126"/>
      <c r="GQ1048546" s="126"/>
      <c r="GR1048546" s="126"/>
      <c r="GS1048546" s="126"/>
      <c r="GT1048546" s="126"/>
      <c r="GU1048546" s="126"/>
      <c r="GV1048546" s="126"/>
      <c r="GW1048546" s="126"/>
      <c r="GX1048546" s="126"/>
      <c r="GY1048546" s="126"/>
      <c r="GZ1048546" s="126"/>
      <c r="HA1048546" s="126"/>
      <c r="HB1048546" s="126"/>
      <c r="HC1048546" s="126"/>
      <c r="HD1048546" s="126"/>
      <c r="HE1048546" s="126"/>
      <c r="HF1048546" s="126"/>
      <c r="HG1048546" s="126"/>
      <c r="HH1048546" s="126"/>
      <c r="HI1048546" s="126"/>
      <c r="HJ1048546" s="126"/>
      <c r="HK1048546" s="126"/>
      <c r="HL1048546" s="126"/>
      <c r="HM1048546" s="126"/>
      <c r="HN1048546" s="126"/>
      <c r="HO1048546" s="126"/>
      <c r="HP1048546" s="126"/>
      <c r="HQ1048546" s="126"/>
      <c r="HR1048546" s="126"/>
      <c r="HS1048546" s="126"/>
      <c r="HT1048546" s="126"/>
      <c r="HU1048546" s="126"/>
      <c r="HV1048546" s="126"/>
      <c r="HW1048546" s="126"/>
      <c r="HX1048546" s="126"/>
      <c r="HY1048546" s="126"/>
      <c r="HZ1048546" s="126"/>
      <c r="IA1048546" s="126"/>
      <c r="IB1048546" s="126"/>
      <c r="IC1048546" s="126"/>
      <c r="ID1048546" s="126"/>
      <c r="IE1048546" s="126"/>
      <c r="IF1048546" s="126"/>
      <c r="IG1048546" s="126"/>
      <c r="IH1048546" s="126"/>
      <c r="II1048546" s="126"/>
      <c r="IJ1048546" s="126"/>
      <c r="IK1048546" s="126"/>
      <c r="IL1048546" s="126"/>
      <c r="IM1048546" s="126"/>
      <c r="IN1048546" s="126"/>
      <c r="IO1048546" s="126"/>
      <c r="IP1048546" s="126"/>
      <c r="IQ1048546" s="126"/>
      <c r="IR1048546" s="126"/>
      <c r="IS1048546" s="126"/>
      <c r="IT1048546" s="126"/>
      <c r="IU1048546" s="126"/>
      <c r="IV1048546" s="126"/>
      <c r="IW1048546" s="126"/>
    </row>
    <row r="1048547" spans="3:257" s="195" customFormat="1" ht="12.75" customHeight="1">
      <c r="C1048547" s="196"/>
      <c r="D1048547" s="196"/>
      <c r="E1048547" s="196"/>
      <c r="F1048547" s="196"/>
      <c r="G1048547" s="126"/>
      <c r="H1048547" s="126"/>
      <c r="I1048547" s="126"/>
      <c r="J1048547" s="126"/>
      <c r="K1048547" s="126"/>
      <c r="L1048547" s="126"/>
      <c r="M1048547" s="126"/>
      <c r="N1048547" s="126"/>
      <c r="O1048547" s="126"/>
      <c r="P1048547" s="126"/>
      <c r="Q1048547" s="126"/>
      <c r="R1048547" s="126"/>
      <c r="S1048547" s="126"/>
      <c r="T1048547" s="126"/>
      <c r="U1048547" s="126"/>
      <c r="V1048547" s="126"/>
      <c r="W1048547" s="126"/>
      <c r="X1048547" s="126"/>
      <c r="Y1048547" s="126"/>
      <c r="Z1048547" s="126"/>
      <c r="AA1048547" s="126"/>
      <c r="AB1048547" s="126"/>
      <c r="AC1048547" s="126"/>
      <c r="AD1048547" s="126"/>
      <c r="AE1048547" s="126"/>
      <c r="AF1048547" s="126"/>
      <c r="AG1048547" s="126"/>
      <c r="AH1048547" s="126"/>
      <c r="AI1048547" s="126"/>
      <c r="AJ1048547" s="126"/>
      <c r="AK1048547" s="126"/>
      <c r="AL1048547" s="126"/>
      <c r="AM1048547" s="126"/>
      <c r="AN1048547" s="126"/>
      <c r="AO1048547" s="126"/>
      <c r="AP1048547" s="126"/>
      <c r="AQ1048547" s="126"/>
      <c r="AR1048547" s="126"/>
      <c r="AS1048547" s="126"/>
      <c r="AT1048547" s="126"/>
      <c r="AU1048547" s="126"/>
      <c r="AV1048547" s="126"/>
      <c r="AW1048547" s="126"/>
      <c r="AX1048547" s="126"/>
      <c r="AY1048547" s="126"/>
      <c r="AZ1048547" s="126"/>
      <c r="BA1048547" s="126"/>
      <c r="BB1048547" s="126"/>
      <c r="BC1048547" s="126"/>
      <c r="BD1048547" s="126"/>
      <c r="BE1048547" s="126"/>
      <c r="BF1048547" s="126"/>
      <c r="BG1048547" s="126"/>
      <c r="BH1048547" s="126"/>
      <c r="BI1048547" s="126"/>
      <c r="BJ1048547" s="126"/>
      <c r="BK1048547" s="126"/>
      <c r="BL1048547" s="126"/>
      <c r="BM1048547" s="126"/>
      <c r="BN1048547" s="126"/>
      <c r="BO1048547" s="126"/>
      <c r="BP1048547" s="126"/>
      <c r="BQ1048547" s="126"/>
      <c r="BR1048547" s="126"/>
      <c r="BS1048547" s="126"/>
      <c r="BT1048547" s="126"/>
      <c r="BU1048547" s="126"/>
      <c r="BV1048547" s="126"/>
      <c r="BW1048547" s="126"/>
      <c r="BX1048547" s="126"/>
      <c r="BY1048547" s="126"/>
      <c r="BZ1048547" s="126"/>
      <c r="CA1048547" s="126"/>
      <c r="CB1048547" s="126"/>
      <c r="CC1048547" s="126"/>
      <c r="CD1048547" s="126"/>
      <c r="CE1048547" s="126"/>
      <c r="CF1048547" s="126"/>
      <c r="CG1048547" s="126"/>
      <c r="CH1048547" s="126"/>
      <c r="CI1048547" s="126"/>
      <c r="CJ1048547" s="126"/>
      <c r="CK1048547" s="126"/>
      <c r="CL1048547" s="126"/>
      <c r="CM1048547" s="126"/>
      <c r="CN1048547" s="126"/>
      <c r="CO1048547" s="126"/>
      <c r="CP1048547" s="126"/>
      <c r="CQ1048547" s="126"/>
      <c r="CR1048547" s="126"/>
      <c r="CS1048547" s="126"/>
      <c r="CT1048547" s="126"/>
      <c r="CU1048547" s="126"/>
      <c r="CV1048547" s="126"/>
      <c r="CW1048547" s="126"/>
      <c r="CX1048547" s="126"/>
      <c r="CY1048547" s="126"/>
      <c r="CZ1048547" s="126"/>
      <c r="DA1048547" s="126"/>
      <c r="DB1048547" s="126"/>
      <c r="DC1048547" s="126"/>
      <c r="DD1048547" s="126"/>
      <c r="DE1048547" s="126"/>
      <c r="DF1048547" s="126"/>
      <c r="DG1048547" s="126"/>
      <c r="DH1048547" s="126"/>
      <c r="DI1048547" s="126"/>
      <c r="DJ1048547" s="126"/>
      <c r="DK1048547" s="126"/>
      <c r="DL1048547" s="126"/>
      <c r="DM1048547" s="126"/>
      <c r="DN1048547" s="126"/>
      <c r="DO1048547" s="126"/>
      <c r="DP1048547" s="126"/>
      <c r="DQ1048547" s="126"/>
      <c r="DR1048547" s="126"/>
      <c r="DS1048547" s="126"/>
      <c r="DT1048547" s="126"/>
      <c r="DU1048547" s="126"/>
      <c r="DV1048547" s="126"/>
      <c r="DW1048547" s="126"/>
      <c r="DX1048547" s="126"/>
      <c r="DY1048547" s="126"/>
      <c r="DZ1048547" s="126"/>
      <c r="EA1048547" s="126"/>
      <c r="EB1048547" s="126"/>
      <c r="EC1048547" s="126"/>
      <c r="ED1048547" s="126"/>
      <c r="EE1048547" s="126"/>
      <c r="EF1048547" s="126"/>
      <c r="EG1048547" s="126"/>
      <c r="EH1048547" s="126"/>
      <c r="EI1048547" s="126"/>
      <c r="EJ1048547" s="126"/>
      <c r="EK1048547" s="126"/>
      <c r="EL1048547" s="126"/>
      <c r="EM1048547" s="126"/>
      <c r="EN1048547" s="126"/>
      <c r="EO1048547" s="126"/>
      <c r="EP1048547" s="126"/>
      <c r="EQ1048547" s="126"/>
      <c r="ER1048547" s="126"/>
      <c r="ES1048547" s="126"/>
      <c r="ET1048547" s="126"/>
      <c r="EU1048547" s="126"/>
      <c r="EV1048547" s="126"/>
      <c r="EW1048547" s="126"/>
      <c r="EX1048547" s="126"/>
      <c r="EY1048547" s="126"/>
      <c r="EZ1048547" s="126"/>
      <c r="FA1048547" s="126"/>
      <c r="FB1048547" s="126"/>
      <c r="FC1048547" s="126"/>
      <c r="FD1048547" s="126"/>
      <c r="FE1048547" s="126"/>
      <c r="FF1048547" s="126"/>
      <c r="FG1048547" s="126"/>
      <c r="FH1048547" s="126"/>
      <c r="FI1048547" s="126"/>
      <c r="FJ1048547" s="126"/>
      <c r="FK1048547" s="126"/>
      <c r="FL1048547" s="126"/>
      <c r="FM1048547" s="126"/>
      <c r="FN1048547" s="126"/>
      <c r="FO1048547" s="126"/>
      <c r="FP1048547" s="126"/>
      <c r="FQ1048547" s="126"/>
      <c r="FR1048547" s="126"/>
      <c r="FS1048547" s="126"/>
      <c r="FT1048547" s="126"/>
      <c r="FU1048547" s="126"/>
      <c r="FV1048547" s="126"/>
      <c r="FW1048547" s="126"/>
      <c r="FX1048547" s="126"/>
      <c r="FY1048547" s="126"/>
      <c r="FZ1048547" s="126"/>
      <c r="GA1048547" s="126"/>
      <c r="GB1048547" s="126"/>
      <c r="GC1048547" s="126"/>
      <c r="GD1048547" s="126"/>
      <c r="GE1048547" s="126"/>
      <c r="GF1048547" s="126"/>
      <c r="GG1048547" s="126"/>
      <c r="GH1048547" s="126"/>
      <c r="GI1048547" s="126"/>
      <c r="GJ1048547" s="126"/>
      <c r="GK1048547" s="126"/>
      <c r="GL1048547" s="126"/>
      <c r="GM1048547" s="126"/>
      <c r="GN1048547" s="126"/>
      <c r="GO1048547" s="126"/>
      <c r="GP1048547" s="126"/>
      <c r="GQ1048547" s="126"/>
      <c r="GR1048547" s="126"/>
      <c r="GS1048547" s="126"/>
      <c r="GT1048547" s="126"/>
      <c r="GU1048547" s="126"/>
      <c r="GV1048547" s="126"/>
      <c r="GW1048547" s="126"/>
      <c r="GX1048547" s="126"/>
      <c r="GY1048547" s="126"/>
      <c r="GZ1048547" s="126"/>
      <c r="HA1048547" s="126"/>
      <c r="HB1048547" s="126"/>
      <c r="HC1048547" s="126"/>
      <c r="HD1048547" s="126"/>
      <c r="HE1048547" s="126"/>
      <c r="HF1048547" s="126"/>
      <c r="HG1048547" s="126"/>
      <c r="HH1048547" s="126"/>
      <c r="HI1048547" s="126"/>
      <c r="HJ1048547" s="126"/>
      <c r="HK1048547" s="126"/>
      <c r="HL1048547" s="126"/>
      <c r="HM1048547" s="126"/>
      <c r="HN1048547" s="126"/>
      <c r="HO1048547" s="126"/>
      <c r="HP1048547" s="126"/>
      <c r="HQ1048547" s="126"/>
      <c r="HR1048547" s="126"/>
      <c r="HS1048547" s="126"/>
      <c r="HT1048547" s="126"/>
      <c r="HU1048547" s="126"/>
      <c r="HV1048547" s="126"/>
      <c r="HW1048547" s="126"/>
      <c r="HX1048547" s="126"/>
      <c r="HY1048547" s="126"/>
      <c r="HZ1048547" s="126"/>
      <c r="IA1048547" s="126"/>
      <c r="IB1048547" s="126"/>
      <c r="IC1048547" s="126"/>
      <c r="ID1048547" s="126"/>
      <c r="IE1048547" s="126"/>
      <c r="IF1048547" s="126"/>
      <c r="IG1048547" s="126"/>
      <c r="IH1048547" s="126"/>
      <c r="II1048547" s="126"/>
      <c r="IJ1048547" s="126"/>
      <c r="IK1048547" s="126"/>
      <c r="IL1048547" s="126"/>
      <c r="IM1048547" s="126"/>
      <c r="IN1048547" s="126"/>
      <c r="IO1048547" s="126"/>
      <c r="IP1048547" s="126"/>
      <c r="IQ1048547" s="126"/>
      <c r="IR1048547" s="126"/>
      <c r="IS1048547" s="126"/>
      <c r="IT1048547" s="126"/>
      <c r="IU1048547" s="126"/>
      <c r="IV1048547" s="126"/>
      <c r="IW1048547" s="126"/>
    </row>
    <row r="1048548" spans="3:257" s="195" customFormat="1" ht="12.75" customHeight="1">
      <c r="C1048548" s="196"/>
      <c r="D1048548" s="196"/>
      <c r="E1048548" s="196"/>
      <c r="F1048548" s="196"/>
      <c r="G1048548" s="126"/>
      <c r="H1048548" s="126"/>
      <c r="I1048548" s="126"/>
      <c r="J1048548" s="126"/>
      <c r="K1048548" s="126"/>
      <c r="L1048548" s="126"/>
      <c r="M1048548" s="126"/>
      <c r="N1048548" s="126"/>
      <c r="O1048548" s="126"/>
      <c r="P1048548" s="126"/>
      <c r="Q1048548" s="126"/>
      <c r="R1048548" s="126"/>
      <c r="S1048548" s="126"/>
      <c r="T1048548" s="126"/>
      <c r="U1048548" s="126"/>
      <c r="V1048548" s="126"/>
      <c r="W1048548" s="126"/>
      <c r="X1048548" s="126"/>
      <c r="Y1048548" s="126"/>
      <c r="Z1048548" s="126"/>
      <c r="AA1048548" s="126"/>
      <c r="AB1048548" s="126"/>
      <c r="AC1048548" s="126"/>
      <c r="AD1048548" s="126"/>
      <c r="AE1048548" s="126"/>
      <c r="AF1048548" s="126"/>
      <c r="AG1048548" s="126"/>
      <c r="AH1048548" s="126"/>
      <c r="AI1048548" s="126"/>
      <c r="AJ1048548" s="126"/>
      <c r="AK1048548" s="126"/>
      <c r="AL1048548" s="126"/>
      <c r="AM1048548" s="126"/>
      <c r="AN1048548" s="126"/>
      <c r="AO1048548" s="126"/>
      <c r="AP1048548" s="126"/>
      <c r="AQ1048548" s="126"/>
      <c r="AR1048548" s="126"/>
      <c r="AS1048548" s="126"/>
      <c r="AT1048548" s="126"/>
      <c r="AU1048548" s="126"/>
      <c r="AV1048548" s="126"/>
      <c r="AW1048548" s="126"/>
      <c r="AX1048548" s="126"/>
      <c r="AY1048548" s="126"/>
      <c r="AZ1048548" s="126"/>
      <c r="BA1048548" s="126"/>
      <c r="BB1048548" s="126"/>
      <c r="BC1048548" s="126"/>
      <c r="BD1048548" s="126"/>
      <c r="BE1048548" s="126"/>
      <c r="BF1048548" s="126"/>
      <c r="BG1048548" s="126"/>
      <c r="BH1048548" s="126"/>
      <c r="BI1048548" s="126"/>
      <c r="BJ1048548" s="126"/>
      <c r="BK1048548" s="126"/>
      <c r="BL1048548" s="126"/>
      <c r="BM1048548" s="126"/>
      <c r="BN1048548" s="126"/>
      <c r="BO1048548" s="126"/>
      <c r="BP1048548" s="126"/>
      <c r="BQ1048548" s="126"/>
      <c r="BR1048548" s="126"/>
      <c r="BS1048548" s="126"/>
      <c r="BT1048548" s="126"/>
      <c r="BU1048548" s="126"/>
      <c r="BV1048548" s="126"/>
      <c r="BW1048548" s="126"/>
      <c r="BX1048548" s="126"/>
      <c r="BY1048548" s="126"/>
      <c r="BZ1048548" s="126"/>
      <c r="CA1048548" s="126"/>
      <c r="CB1048548" s="126"/>
      <c r="CC1048548" s="126"/>
      <c r="CD1048548" s="126"/>
      <c r="CE1048548" s="126"/>
      <c r="CF1048548" s="126"/>
      <c r="CG1048548" s="126"/>
      <c r="CH1048548" s="126"/>
      <c r="CI1048548" s="126"/>
      <c r="CJ1048548" s="126"/>
      <c r="CK1048548" s="126"/>
      <c r="CL1048548" s="126"/>
      <c r="CM1048548" s="126"/>
      <c r="CN1048548" s="126"/>
      <c r="CO1048548" s="126"/>
      <c r="CP1048548" s="126"/>
      <c r="CQ1048548" s="126"/>
      <c r="CR1048548" s="126"/>
      <c r="CS1048548" s="126"/>
      <c r="CT1048548" s="126"/>
      <c r="CU1048548" s="126"/>
      <c r="CV1048548" s="126"/>
      <c r="CW1048548" s="126"/>
      <c r="CX1048548" s="126"/>
      <c r="CY1048548" s="126"/>
      <c r="CZ1048548" s="126"/>
      <c r="DA1048548" s="126"/>
      <c r="DB1048548" s="126"/>
      <c r="DC1048548" s="126"/>
      <c r="DD1048548" s="126"/>
      <c r="DE1048548" s="126"/>
      <c r="DF1048548" s="126"/>
      <c r="DG1048548" s="126"/>
      <c r="DH1048548" s="126"/>
      <c r="DI1048548" s="126"/>
      <c r="DJ1048548" s="126"/>
      <c r="DK1048548" s="126"/>
      <c r="DL1048548" s="126"/>
      <c r="DM1048548" s="126"/>
      <c r="DN1048548" s="126"/>
      <c r="DO1048548" s="126"/>
      <c r="DP1048548" s="126"/>
      <c r="DQ1048548" s="126"/>
      <c r="DR1048548" s="126"/>
      <c r="DS1048548" s="126"/>
      <c r="DT1048548" s="126"/>
      <c r="DU1048548" s="126"/>
      <c r="DV1048548" s="126"/>
      <c r="DW1048548" s="126"/>
      <c r="DX1048548" s="126"/>
      <c r="DY1048548" s="126"/>
      <c r="DZ1048548" s="126"/>
      <c r="EA1048548" s="126"/>
      <c r="EB1048548" s="126"/>
      <c r="EC1048548" s="126"/>
      <c r="ED1048548" s="126"/>
      <c r="EE1048548" s="126"/>
      <c r="EF1048548" s="126"/>
      <c r="EG1048548" s="126"/>
      <c r="EH1048548" s="126"/>
      <c r="EI1048548" s="126"/>
      <c r="EJ1048548" s="126"/>
      <c r="EK1048548" s="126"/>
      <c r="EL1048548" s="126"/>
      <c r="EM1048548" s="126"/>
      <c r="EN1048548" s="126"/>
      <c r="EO1048548" s="126"/>
      <c r="EP1048548" s="126"/>
      <c r="EQ1048548" s="126"/>
      <c r="ER1048548" s="126"/>
      <c r="ES1048548" s="126"/>
      <c r="ET1048548" s="126"/>
      <c r="EU1048548" s="126"/>
      <c r="EV1048548" s="126"/>
      <c r="EW1048548" s="126"/>
      <c r="EX1048548" s="126"/>
      <c r="EY1048548" s="126"/>
      <c r="EZ1048548" s="126"/>
      <c r="FA1048548" s="126"/>
      <c r="FB1048548" s="126"/>
      <c r="FC1048548" s="126"/>
      <c r="FD1048548" s="126"/>
      <c r="FE1048548" s="126"/>
      <c r="FF1048548" s="126"/>
      <c r="FG1048548" s="126"/>
      <c r="FH1048548" s="126"/>
      <c r="FI1048548" s="126"/>
      <c r="FJ1048548" s="126"/>
      <c r="FK1048548" s="126"/>
      <c r="FL1048548" s="126"/>
      <c r="FM1048548" s="126"/>
      <c r="FN1048548" s="126"/>
      <c r="FO1048548" s="126"/>
      <c r="FP1048548" s="126"/>
      <c r="FQ1048548" s="126"/>
      <c r="FR1048548" s="126"/>
      <c r="FS1048548" s="126"/>
      <c r="FT1048548" s="126"/>
      <c r="FU1048548" s="126"/>
      <c r="FV1048548" s="126"/>
      <c r="FW1048548" s="126"/>
      <c r="FX1048548" s="126"/>
      <c r="FY1048548" s="126"/>
      <c r="FZ1048548" s="126"/>
      <c r="GA1048548" s="126"/>
      <c r="GB1048548" s="126"/>
      <c r="GC1048548" s="126"/>
      <c r="GD1048548" s="126"/>
      <c r="GE1048548" s="126"/>
      <c r="GF1048548" s="126"/>
      <c r="GG1048548" s="126"/>
      <c r="GH1048548" s="126"/>
      <c r="GI1048548" s="126"/>
      <c r="GJ1048548" s="126"/>
      <c r="GK1048548" s="126"/>
      <c r="GL1048548" s="126"/>
      <c r="GM1048548" s="126"/>
      <c r="GN1048548" s="126"/>
      <c r="GO1048548" s="126"/>
      <c r="GP1048548" s="126"/>
      <c r="GQ1048548" s="126"/>
      <c r="GR1048548" s="126"/>
      <c r="GS1048548" s="126"/>
      <c r="GT1048548" s="126"/>
      <c r="GU1048548" s="126"/>
      <c r="GV1048548" s="126"/>
      <c r="GW1048548" s="126"/>
      <c r="GX1048548" s="126"/>
      <c r="GY1048548" s="126"/>
      <c r="GZ1048548" s="126"/>
      <c r="HA1048548" s="126"/>
      <c r="HB1048548" s="126"/>
      <c r="HC1048548" s="126"/>
      <c r="HD1048548" s="126"/>
      <c r="HE1048548" s="126"/>
      <c r="HF1048548" s="126"/>
      <c r="HG1048548" s="126"/>
      <c r="HH1048548" s="126"/>
      <c r="HI1048548" s="126"/>
      <c r="HJ1048548" s="126"/>
      <c r="HK1048548" s="126"/>
      <c r="HL1048548" s="126"/>
      <c r="HM1048548" s="126"/>
      <c r="HN1048548" s="126"/>
      <c r="HO1048548" s="126"/>
      <c r="HP1048548" s="126"/>
      <c r="HQ1048548" s="126"/>
      <c r="HR1048548" s="126"/>
      <c r="HS1048548" s="126"/>
      <c r="HT1048548" s="126"/>
      <c r="HU1048548" s="126"/>
      <c r="HV1048548" s="126"/>
      <c r="HW1048548" s="126"/>
      <c r="HX1048548" s="126"/>
      <c r="HY1048548" s="126"/>
      <c r="HZ1048548" s="126"/>
      <c r="IA1048548" s="126"/>
      <c r="IB1048548" s="126"/>
      <c r="IC1048548" s="126"/>
      <c r="ID1048548" s="126"/>
      <c r="IE1048548" s="126"/>
      <c r="IF1048548" s="126"/>
      <c r="IG1048548" s="126"/>
      <c r="IH1048548" s="126"/>
      <c r="II1048548" s="126"/>
      <c r="IJ1048548" s="126"/>
      <c r="IK1048548" s="126"/>
      <c r="IL1048548" s="126"/>
      <c r="IM1048548" s="126"/>
      <c r="IN1048548" s="126"/>
      <c r="IO1048548" s="126"/>
      <c r="IP1048548" s="126"/>
      <c r="IQ1048548" s="126"/>
      <c r="IR1048548" s="126"/>
      <c r="IS1048548" s="126"/>
      <c r="IT1048548" s="126"/>
      <c r="IU1048548" s="126"/>
      <c r="IV1048548" s="126"/>
      <c r="IW1048548" s="126"/>
    </row>
    <row r="1048549" spans="3:257" s="195" customFormat="1" ht="12.75" customHeight="1">
      <c r="C1048549" s="196"/>
      <c r="D1048549" s="196"/>
      <c r="E1048549" s="196"/>
      <c r="F1048549" s="196"/>
      <c r="G1048549" s="126"/>
      <c r="H1048549" s="126"/>
      <c r="I1048549" s="126"/>
      <c r="J1048549" s="126"/>
      <c r="K1048549" s="126"/>
      <c r="L1048549" s="126"/>
      <c r="M1048549" s="126"/>
      <c r="N1048549" s="126"/>
      <c r="O1048549" s="126"/>
      <c r="P1048549" s="126"/>
      <c r="Q1048549" s="126"/>
      <c r="R1048549" s="126"/>
      <c r="S1048549" s="126"/>
      <c r="T1048549" s="126"/>
      <c r="U1048549" s="126"/>
      <c r="V1048549" s="126"/>
      <c r="W1048549" s="126"/>
      <c r="X1048549" s="126"/>
      <c r="Y1048549" s="126"/>
      <c r="Z1048549" s="126"/>
      <c r="AA1048549" s="126"/>
      <c r="AB1048549" s="126"/>
      <c r="AC1048549" s="126"/>
      <c r="AD1048549" s="126"/>
      <c r="AE1048549" s="126"/>
      <c r="AF1048549" s="126"/>
      <c r="AG1048549" s="126"/>
      <c r="AH1048549" s="126"/>
      <c r="AI1048549" s="126"/>
      <c r="AJ1048549" s="126"/>
      <c r="AK1048549" s="126"/>
      <c r="AL1048549" s="126"/>
      <c r="AM1048549" s="126"/>
      <c r="AN1048549" s="126"/>
      <c r="AO1048549" s="126"/>
      <c r="AP1048549" s="126"/>
      <c r="AQ1048549" s="126"/>
      <c r="AR1048549" s="126"/>
      <c r="AS1048549" s="126"/>
      <c r="AT1048549" s="126"/>
      <c r="AU1048549" s="126"/>
      <c r="AV1048549" s="126"/>
      <c r="AW1048549" s="126"/>
      <c r="AX1048549" s="126"/>
      <c r="AY1048549" s="126"/>
      <c r="AZ1048549" s="126"/>
      <c r="BA1048549" s="126"/>
      <c r="BB1048549" s="126"/>
      <c r="BC1048549" s="126"/>
      <c r="BD1048549" s="126"/>
      <c r="BE1048549" s="126"/>
      <c r="BF1048549" s="126"/>
      <c r="BG1048549" s="126"/>
      <c r="BH1048549" s="126"/>
      <c r="BI1048549" s="126"/>
      <c r="BJ1048549" s="126"/>
      <c r="BK1048549" s="126"/>
      <c r="BL1048549" s="126"/>
      <c r="BM1048549" s="126"/>
      <c r="BN1048549" s="126"/>
      <c r="BO1048549" s="126"/>
      <c r="BP1048549" s="126"/>
      <c r="BQ1048549" s="126"/>
      <c r="BR1048549" s="126"/>
      <c r="BS1048549" s="126"/>
      <c r="BT1048549" s="126"/>
      <c r="BU1048549" s="126"/>
      <c r="BV1048549" s="126"/>
      <c r="BW1048549" s="126"/>
      <c r="BX1048549" s="126"/>
      <c r="BY1048549" s="126"/>
      <c r="BZ1048549" s="126"/>
      <c r="CA1048549" s="126"/>
      <c r="CB1048549" s="126"/>
      <c r="CC1048549" s="126"/>
      <c r="CD1048549" s="126"/>
      <c r="CE1048549" s="126"/>
      <c r="CF1048549" s="126"/>
      <c r="CG1048549" s="126"/>
      <c r="CH1048549" s="126"/>
      <c r="CI1048549" s="126"/>
      <c r="CJ1048549" s="126"/>
      <c r="CK1048549" s="126"/>
      <c r="CL1048549" s="126"/>
      <c r="CM1048549" s="126"/>
      <c r="CN1048549" s="126"/>
      <c r="CO1048549" s="126"/>
      <c r="CP1048549" s="126"/>
      <c r="CQ1048549" s="126"/>
      <c r="CR1048549" s="126"/>
      <c r="CS1048549" s="126"/>
      <c r="CT1048549" s="126"/>
      <c r="CU1048549" s="126"/>
      <c r="CV1048549" s="126"/>
      <c r="CW1048549" s="126"/>
      <c r="CX1048549" s="126"/>
      <c r="CY1048549" s="126"/>
      <c r="CZ1048549" s="126"/>
      <c r="DA1048549" s="126"/>
      <c r="DB1048549" s="126"/>
      <c r="DC1048549" s="126"/>
      <c r="DD1048549" s="126"/>
      <c r="DE1048549" s="126"/>
      <c r="DF1048549" s="126"/>
      <c r="DG1048549" s="126"/>
      <c r="DH1048549" s="126"/>
      <c r="DI1048549" s="126"/>
      <c r="DJ1048549" s="126"/>
      <c r="DK1048549" s="126"/>
      <c r="DL1048549" s="126"/>
      <c r="DM1048549" s="126"/>
      <c r="DN1048549" s="126"/>
      <c r="DO1048549" s="126"/>
      <c r="DP1048549" s="126"/>
      <c r="DQ1048549" s="126"/>
      <c r="DR1048549" s="126"/>
      <c r="DS1048549" s="126"/>
      <c r="DT1048549" s="126"/>
      <c r="DU1048549" s="126"/>
      <c r="DV1048549" s="126"/>
      <c r="DW1048549" s="126"/>
      <c r="DX1048549" s="126"/>
      <c r="DY1048549" s="126"/>
      <c r="DZ1048549" s="126"/>
      <c r="EA1048549" s="126"/>
      <c r="EB1048549" s="126"/>
      <c r="EC1048549" s="126"/>
      <c r="ED1048549" s="126"/>
      <c r="EE1048549" s="126"/>
      <c r="EF1048549" s="126"/>
      <c r="EG1048549" s="126"/>
      <c r="EH1048549" s="126"/>
      <c r="EI1048549" s="126"/>
      <c r="EJ1048549" s="126"/>
      <c r="EK1048549" s="126"/>
      <c r="EL1048549" s="126"/>
      <c r="EM1048549" s="126"/>
      <c r="EN1048549" s="126"/>
      <c r="EO1048549" s="126"/>
      <c r="EP1048549" s="126"/>
      <c r="EQ1048549" s="126"/>
      <c r="ER1048549" s="126"/>
      <c r="ES1048549" s="126"/>
      <c r="ET1048549" s="126"/>
      <c r="EU1048549" s="126"/>
      <c r="EV1048549" s="126"/>
      <c r="EW1048549" s="126"/>
      <c r="EX1048549" s="126"/>
      <c r="EY1048549" s="126"/>
      <c r="EZ1048549" s="126"/>
      <c r="FA1048549" s="126"/>
      <c r="FB1048549" s="126"/>
      <c r="FC1048549" s="126"/>
      <c r="FD1048549" s="126"/>
      <c r="FE1048549" s="126"/>
      <c r="FF1048549" s="126"/>
      <c r="FG1048549" s="126"/>
      <c r="FH1048549" s="126"/>
      <c r="FI1048549" s="126"/>
      <c r="FJ1048549" s="126"/>
      <c r="FK1048549" s="126"/>
      <c r="FL1048549" s="126"/>
      <c r="FM1048549" s="126"/>
      <c r="FN1048549" s="126"/>
      <c r="FO1048549" s="126"/>
      <c r="FP1048549" s="126"/>
      <c r="FQ1048549" s="126"/>
      <c r="FR1048549" s="126"/>
      <c r="FS1048549" s="126"/>
      <c r="FT1048549" s="126"/>
      <c r="FU1048549" s="126"/>
      <c r="FV1048549" s="126"/>
      <c r="FW1048549" s="126"/>
      <c r="FX1048549" s="126"/>
      <c r="FY1048549" s="126"/>
      <c r="FZ1048549" s="126"/>
      <c r="GA1048549" s="126"/>
      <c r="GB1048549" s="126"/>
      <c r="GC1048549" s="126"/>
      <c r="GD1048549" s="126"/>
      <c r="GE1048549" s="126"/>
      <c r="GF1048549" s="126"/>
      <c r="GG1048549" s="126"/>
      <c r="GH1048549" s="126"/>
      <c r="GI1048549" s="126"/>
      <c r="GJ1048549" s="126"/>
      <c r="GK1048549" s="126"/>
      <c r="GL1048549" s="126"/>
      <c r="GM1048549" s="126"/>
      <c r="GN1048549" s="126"/>
      <c r="GO1048549" s="126"/>
      <c r="GP1048549" s="126"/>
      <c r="GQ1048549" s="126"/>
      <c r="GR1048549" s="126"/>
      <c r="GS1048549" s="126"/>
      <c r="GT1048549" s="126"/>
      <c r="GU1048549" s="126"/>
      <c r="GV1048549" s="126"/>
      <c r="GW1048549" s="126"/>
      <c r="GX1048549" s="126"/>
      <c r="GY1048549" s="126"/>
      <c r="GZ1048549" s="126"/>
      <c r="HA1048549" s="126"/>
      <c r="HB1048549" s="126"/>
      <c r="HC1048549" s="126"/>
      <c r="HD1048549" s="126"/>
      <c r="HE1048549" s="126"/>
      <c r="HF1048549" s="126"/>
      <c r="HG1048549" s="126"/>
      <c r="HH1048549" s="126"/>
      <c r="HI1048549" s="126"/>
      <c r="HJ1048549" s="126"/>
      <c r="HK1048549" s="126"/>
      <c r="HL1048549" s="126"/>
      <c r="HM1048549" s="126"/>
      <c r="HN1048549" s="126"/>
      <c r="HO1048549" s="126"/>
      <c r="HP1048549" s="126"/>
      <c r="HQ1048549" s="126"/>
      <c r="HR1048549" s="126"/>
      <c r="HS1048549" s="126"/>
      <c r="HT1048549" s="126"/>
      <c r="HU1048549" s="126"/>
      <c r="HV1048549" s="126"/>
      <c r="HW1048549" s="126"/>
      <c r="HX1048549" s="126"/>
      <c r="HY1048549" s="126"/>
      <c r="HZ1048549" s="126"/>
      <c r="IA1048549" s="126"/>
      <c r="IB1048549" s="126"/>
      <c r="IC1048549" s="126"/>
      <c r="ID1048549" s="126"/>
      <c r="IE1048549" s="126"/>
      <c r="IF1048549" s="126"/>
      <c r="IG1048549" s="126"/>
      <c r="IH1048549" s="126"/>
      <c r="II1048549" s="126"/>
      <c r="IJ1048549" s="126"/>
      <c r="IK1048549" s="126"/>
      <c r="IL1048549" s="126"/>
      <c r="IM1048549" s="126"/>
      <c r="IN1048549" s="126"/>
      <c r="IO1048549" s="126"/>
      <c r="IP1048549" s="126"/>
      <c r="IQ1048549" s="126"/>
      <c r="IR1048549" s="126"/>
      <c r="IS1048549" s="126"/>
      <c r="IT1048549" s="126"/>
      <c r="IU1048549" s="126"/>
      <c r="IV1048549" s="126"/>
      <c r="IW1048549" s="126"/>
    </row>
    <row r="1048550" spans="3:257" s="195" customFormat="1" ht="12.75" customHeight="1">
      <c r="C1048550" s="196"/>
      <c r="D1048550" s="196"/>
      <c r="E1048550" s="196"/>
      <c r="F1048550" s="196"/>
      <c r="G1048550" s="126"/>
      <c r="H1048550" s="126"/>
      <c r="I1048550" s="126"/>
      <c r="J1048550" s="126"/>
      <c r="K1048550" s="126"/>
      <c r="L1048550" s="126"/>
      <c r="M1048550" s="126"/>
      <c r="N1048550" s="126"/>
      <c r="O1048550" s="126"/>
      <c r="P1048550" s="126"/>
      <c r="Q1048550" s="126"/>
      <c r="R1048550" s="126"/>
      <c r="S1048550" s="126"/>
      <c r="T1048550" s="126"/>
      <c r="U1048550" s="126"/>
      <c r="V1048550" s="126"/>
      <c r="W1048550" s="126"/>
      <c r="X1048550" s="126"/>
      <c r="Y1048550" s="126"/>
      <c r="Z1048550" s="126"/>
      <c r="AA1048550" s="126"/>
      <c r="AB1048550" s="126"/>
      <c r="AC1048550" s="126"/>
      <c r="AD1048550" s="126"/>
      <c r="AE1048550" s="126"/>
      <c r="AF1048550" s="126"/>
      <c r="AG1048550" s="126"/>
      <c r="AH1048550" s="126"/>
      <c r="AI1048550" s="126"/>
      <c r="AJ1048550" s="126"/>
      <c r="AK1048550" s="126"/>
      <c r="AL1048550" s="126"/>
      <c r="AM1048550" s="126"/>
      <c r="AN1048550" s="126"/>
      <c r="AO1048550" s="126"/>
      <c r="AP1048550" s="126"/>
      <c r="AQ1048550" s="126"/>
      <c r="AR1048550" s="126"/>
      <c r="AS1048550" s="126"/>
      <c r="AT1048550" s="126"/>
      <c r="AU1048550" s="126"/>
      <c r="AV1048550" s="126"/>
      <c r="AW1048550" s="126"/>
      <c r="AX1048550" s="126"/>
      <c r="AY1048550" s="126"/>
      <c r="AZ1048550" s="126"/>
      <c r="BA1048550" s="126"/>
      <c r="BB1048550" s="126"/>
      <c r="BC1048550" s="126"/>
      <c r="BD1048550" s="126"/>
      <c r="BE1048550" s="126"/>
      <c r="BF1048550" s="126"/>
      <c r="BG1048550" s="126"/>
      <c r="BH1048550" s="126"/>
      <c r="BI1048550" s="126"/>
      <c r="BJ1048550" s="126"/>
      <c r="BK1048550" s="126"/>
      <c r="BL1048550" s="126"/>
      <c r="BM1048550" s="126"/>
      <c r="BN1048550" s="126"/>
      <c r="BO1048550" s="126"/>
      <c r="BP1048550" s="126"/>
      <c r="BQ1048550" s="126"/>
      <c r="BR1048550" s="126"/>
      <c r="BS1048550" s="126"/>
      <c r="BT1048550" s="126"/>
      <c r="BU1048550" s="126"/>
      <c r="BV1048550" s="126"/>
      <c r="BW1048550" s="126"/>
      <c r="BX1048550" s="126"/>
      <c r="BY1048550" s="126"/>
      <c r="BZ1048550" s="126"/>
      <c r="CA1048550" s="126"/>
      <c r="CB1048550" s="126"/>
      <c r="CC1048550" s="126"/>
      <c r="CD1048550" s="126"/>
      <c r="CE1048550" s="126"/>
      <c r="CF1048550" s="126"/>
      <c r="CG1048550" s="126"/>
      <c r="CH1048550" s="126"/>
      <c r="CI1048550" s="126"/>
      <c r="CJ1048550" s="126"/>
      <c r="CK1048550" s="126"/>
      <c r="CL1048550" s="126"/>
      <c r="CM1048550" s="126"/>
      <c r="CN1048550" s="126"/>
      <c r="CO1048550" s="126"/>
      <c r="CP1048550" s="126"/>
      <c r="CQ1048550" s="126"/>
      <c r="CR1048550" s="126"/>
      <c r="CS1048550" s="126"/>
      <c r="CT1048550" s="126"/>
      <c r="CU1048550" s="126"/>
      <c r="CV1048550" s="126"/>
      <c r="CW1048550" s="126"/>
      <c r="CX1048550" s="126"/>
      <c r="CY1048550" s="126"/>
      <c r="CZ1048550" s="126"/>
      <c r="DA1048550" s="126"/>
      <c r="DB1048550" s="126"/>
      <c r="DC1048550" s="126"/>
      <c r="DD1048550" s="126"/>
      <c r="DE1048550" s="126"/>
      <c r="DF1048550" s="126"/>
      <c r="DG1048550" s="126"/>
      <c r="DH1048550" s="126"/>
      <c r="DI1048550" s="126"/>
      <c r="DJ1048550" s="126"/>
      <c r="DK1048550" s="126"/>
      <c r="DL1048550" s="126"/>
      <c r="DM1048550" s="126"/>
      <c r="DN1048550" s="126"/>
      <c r="DO1048550" s="126"/>
      <c r="DP1048550" s="126"/>
      <c r="DQ1048550" s="126"/>
      <c r="DR1048550" s="126"/>
      <c r="DS1048550" s="126"/>
      <c r="DT1048550" s="126"/>
      <c r="DU1048550" s="126"/>
      <c r="DV1048550" s="126"/>
      <c r="DW1048550" s="126"/>
      <c r="DX1048550" s="126"/>
      <c r="DY1048550" s="126"/>
      <c r="DZ1048550" s="126"/>
      <c r="EA1048550" s="126"/>
      <c r="EB1048550" s="126"/>
      <c r="EC1048550" s="126"/>
      <c r="ED1048550" s="126"/>
      <c r="EE1048550" s="126"/>
      <c r="EF1048550" s="126"/>
      <c r="EG1048550" s="126"/>
      <c r="EH1048550" s="126"/>
      <c r="EI1048550" s="126"/>
      <c r="EJ1048550" s="126"/>
      <c r="EK1048550" s="126"/>
      <c r="EL1048550" s="126"/>
      <c r="EM1048550" s="126"/>
      <c r="EN1048550" s="126"/>
      <c r="EO1048550" s="126"/>
      <c r="EP1048550" s="126"/>
      <c r="EQ1048550" s="126"/>
      <c r="ER1048550" s="126"/>
      <c r="ES1048550" s="126"/>
      <c r="ET1048550" s="126"/>
      <c r="EU1048550" s="126"/>
      <c r="EV1048550" s="126"/>
      <c r="EW1048550" s="126"/>
      <c r="EX1048550" s="126"/>
      <c r="EY1048550" s="126"/>
      <c r="EZ1048550" s="126"/>
      <c r="FA1048550" s="126"/>
      <c r="FB1048550" s="126"/>
      <c r="FC1048550" s="126"/>
      <c r="FD1048550" s="126"/>
      <c r="FE1048550" s="126"/>
      <c r="FF1048550" s="126"/>
      <c r="FG1048550" s="126"/>
      <c r="FH1048550" s="126"/>
      <c r="FI1048550" s="126"/>
      <c r="FJ1048550" s="126"/>
      <c r="FK1048550" s="126"/>
      <c r="FL1048550" s="126"/>
      <c r="FM1048550" s="126"/>
      <c r="FN1048550" s="126"/>
      <c r="FO1048550" s="126"/>
      <c r="FP1048550" s="126"/>
      <c r="FQ1048550" s="126"/>
      <c r="FR1048550" s="126"/>
      <c r="FS1048550" s="126"/>
      <c r="FT1048550" s="126"/>
      <c r="FU1048550" s="126"/>
      <c r="FV1048550" s="126"/>
      <c r="FW1048550" s="126"/>
      <c r="FX1048550" s="126"/>
      <c r="FY1048550" s="126"/>
      <c r="FZ1048550" s="126"/>
      <c r="GA1048550" s="126"/>
      <c r="GB1048550" s="126"/>
      <c r="GC1048550" s="126"/>
      <c r="GD1048550" s="126"/>
      <c r="GE1048550" s="126"/>
      <c r="GF1048550" s="126"/>
      <c r="GG1048550" s="126"/>
      <c r="GH1048550" s="126"/>
      <c r="GI1048550" s="126"/>
      <c r="GJ1048550" s="126"/>
      <c r="GK1048550" s="126"/>
      <c r="GL1048550" s="126"/>
      <c r="GM1048550" s="126"/>
      <c r="GN1048550" s="126"/>
      <c r="GO1048550" s="126"/>
      <c r="GP1048550" s="126"/>
      <c r="GQ1048550" s="126"/>
      <c r="GR1048550" s="126"/>
      <c r="GS1048550" s="126"/>
      <c r="GT1048550" s="126"/>
      <c r="GU1048550" s="126"/>
      <c r="GV1048550" s="126"/>
      <c r="GW1048550" s="126"/>
      <c r="GX1048550" s="126"/>
      <c r="GY1048550" s="126"/>
      <c r="GZ1048550" s="126"/>
      <c r="HA1048550" s="126"/>
      <c r="HB1048550" s="126"/>
      <c r="HC1048550" s="126"/>
      <c r="HD1048550" s="126"/>
      <c r="HE1048550" s="126"/>
      <c r="HF1048550" s="126"/>
      <c r="HG1048550" s="126"/>
      <c r="HH1048550" s="126"/>
      <c r="HI1048550" s="126"/>
      <c r="HJ1048550" s="126"/>
      <c r="HK1048550" s="126"/>
      <c r="HL1048550" s="126"/>
      <c r="HM1048550" s="126"/>
      <c r="HN1048550" s="126"/>
      <c r="HO1048550" s="126"/>
      <c r="HP1048550" s="126"/>
      <c r="HQ1048550" s="126"/>
      <c r="HR1048550" s="126"/>
      <c r="HS1048550" s="126"/>
      <c r="HT1048550" s="126"/>
      <c r="HU1048550" s="126"/>
      <c r="HV1048550" s="126"/>
      <c r="HW1048550" s="126"/>
      <c r="HX1048550" s="126"/>
      <c r="HY1048550" s="126"/>
      <c r="HZ1048550" s="126"/>
      <c r="IA1048550" s="126"/>
      <c r="IB1048550" s="126"/>
      <c r="IC1048550" s="126"/>
      <c r="ID1048550" s="126"/>
      <c r="IE1048550" s="126"/>
      <c r="IF1048550" s="126"/>
      <c r="IG1048550" s="126"/>
      <c r="IH1048550" s="126"/>
      <c r="II1048550" s="126"/>
      <c r="IJ1048550" s="126"/>
      <c r="IK1048550" s="126"/>
      <c r="IL1048550" s="126"/>
      <c r="IM1048550" s="126"/>
      <c r="IN1048550" s="126"/>
      <c r="IO1048550" s="126"/>
      <c r="IP1048550" s="126"/>
      <c r="IQ1048550" s="126"/>
      <c r="IR1048550" s="126"/>
      <c r="IS1048550" s="126"/>
      <c r="IT1048550" s="126"/>
      <c r="IU1048550" s="126"/>
      <c r="IV1048550" s="126"/>
      <c r="IW1048550" s="126"/>
    </row>
    <row r="1048551" spans="3:257" s="195" customFormat="1" ht="12.75" customHeight="1">
      <c r="C1048551" s="196"/>
      <c r="D1048551" s="196"/>
      <c r="E1048551" s="196"/>
      <c r="F1048551" s="196"/>
      <c r="G1048551" s="126"/>
      <c r="H1048551" s="126"/>
      <c r="I1048551" s="126"/>
      <c r="J1048551" s="126"/>
      <c r="K1048551" s="126"/>
      <c r="L1048551" s="126"/>
      <c r="M1048551" s="126"/>
      <c r="N1048551" s="126"/>
      <c r="O1048551" s="126"/>
      <c r="P1048551" s="126"/>
      <c r="Q1048551" s="126"/>
      <c r="R1048551" s="126"/>
      <c r="S1048551" s="126"/>
      <c r="T1048551" s="126"/>
      <c r="U1048551" s="126"/>
      <c r="V1048551" s="126"/>
      <c r="W1048551" s="126"/>
      <c r="X1048551" s="126"/>
      <c r="Y1048551" s="126"/>
      <c r="Z1048551" s="126"/>
      <c r="AA1048551" s="126"/>
      <c r="AB1048551" s="126"/>
      <c r="AC1048551" s="126"/>
      <c r="AD1048551" s="126"/>
      <c r="AE1048551" s="126"/>
      <c r="AF1048551" s="126"/>
      <c r="AG1048551" s="126"/>
      <c r="AH1048551" s="126"/>
      <c r="AI1048551" s="126"/>
      <c r="AJ1048551" s="126"/>
      <c r="AK1048551" s="126"/>
      <c r="AL1048551" s="126"/>
      <c r="AM1048551" s="126"/>
      <c r="AN1048551" s="126"/>
      <c r="AO1048551" s="126"/>
      <c r="AP1048551" s="126"/>
      <c r="AQ1048551" s="126"/>
      <c r="AR1048551" s="126"/>
      <c r="AS1048551" s="126"/>
      <c r="AT1048551" s="126"/>
      <c r="AU1048551" s="126"/>
      <c r="AV1048551" s="126"/>
      <c r="AW1048551" s="126"/>
      <c r="AX1048551" s="126"/>
      <c r="AY1048551" s="126"/>
      <c r="AZ1048551" s="126"/>
      <c r="BA1048551" s="126"/>
      <c r="BB1048551" s="126"/>
      <c r="BC1048551" s="126"/>
      <c r="BD1048551" s="126"/>
      <c r="BE1048551" s="126"/>
      <c r="BF1048551" s="126"/>
      <c r="BG1048551" s="126"/>
      <c r="BH1048551" s="126"/>
      <c r="BI1048551" s="126"/>
      <c r="BJ1048551" s="126"/>
      <c r="BK1048551" s="126"/>
      <c r="BL1048551" s="126"/>
      <c r="BM1048551" s="126"/>
      <c r="BN1048551" s="126"/>
      <c r="BO1048551" s="126"/>
      <c r="BP1048551" s="126"/>
      <c r="BQ1048551" s="126"/>
      <c r="BR1048551" s="126"/>
      <c r="BS1048551" s="126"/>
      <c r="BT1048551" s="126"/>
      <c r="BU1048551" s="126"/>
      <c r="BV1048551" s="126"/>
      <c r="BW1048551" s="126"/>
      <c r="BX1048551" s="126"/>
      <c r="BY1048551" s="126"/>
      <c r="BZ1048551" s="126"/>
      <c r="CA1048551" s="126"/>
      <c r="CB1048551" s="126"/>
      <c r="CC1048551" s="126"/>
      <c r="CD1048551" s="126"/>
      <c r="CE1048551" s="126"/>
      <c r="CF1048551" s="126"/>
      <c r="CG1048551" s="126"/>
      <c r="CH1048551" s="126"/>
      <c r="CI1048551" s="126"/>
      <c r="CJ1048551" s="126"/>
      <c r="CK1048551" s="126"/>
      <c r="CL1048551" s="126"/>
      <c r="CM1048551" s="126"/>
      <c r="CN1048551" s="126"/>
      <c r="CO1048551" s="126"/>
      <c r="CP1048551" s="126"/>
      <c r="CQ1048551" s="126"/>
      <c r="CR1048551" s="126"/>
      <c r="CS1048551" s="126"/>
      <c r="CT1048551" s="126"/>
      <c r="CU1048551" s="126"/>
      <c r="CV1048551" s="126"/>
      <c r="CW1048551" s="126"/>
      <c r="CX1048551" s="126"/>
      <c r="CY1048551" s="126"/>
      <c r="CZ1048551" s="126"/>
      <c r="DA1048551" s="126"/>
      <c r="DB1048551" s="126"/>
      <c r="DC1048551" s="126"/>
      <c r="DD1048551" s="126"/>
      <c r="DE1048551" s="126"/>
      <c r="DF1048551" s="126"/>
      <c r="DG1048551" s="126"/>
      <c r="DH1048551" s="126"/>
      <c r="DI1048551" s="126"/>
      <c r="DJ1048551" s="126"/>
      <c r="DK1048551" s="126"/>
      <c r="DL1048551" s="126"/>
      <c r="DM1048551" s="126"/>
      <c r="DN1048551" s="126"/>
      <c r="DO1048551" s="126"/>
      <c r="DP1048551" s="126"/>
      <c r="DQ1048551" s="126"/>
      <c r="DR1048551" s="126"/>
      <c r="DS1048551" s="126"/>
      <c r="DT1048551" s="126"/>
      <c r="DU1048551" s="126"/>
      <c r="DV1048551" s="126"/>
      <c r="DW1048551" s="126"/>
      <c r="DX1048551" s="126"/>
      <c r="DY1048551" s="126"/>
      <c r="DZ1048551" s="126"/>
      <c r="EA1048551" s="126"/>
      <c r="EB1048551" s="126"/>
      <c r="EC1048551" s="126"/>
      <c r="ED1048551" s="126"/>
      <c r="EE1048551" s="126"/>
      <c r="EF1048551" s="126"/>
      <c r="EG1048551" s="126"/>
      <c r="EH1048551" s="126"/>
      <c r="EI1048551" s="126"/>
      <c r="EJ1048551" s="126"/>
      <c r="EK1048551" s="126"/>
      <c r="EL1048551" s="126"/>
      <c r="EM1048551" s="126"/>
      <c r="EN1048551" s="126"/>
      <c r="EO1048551" s="126"/>
      <c r="EP1048551" s="126"/>
      <c r="EQ1048551" s="126"/>
      <c r="ER1048551" s="126"/>
      <c r="ES1048551" s="126"/>
      <c r="ET1048551" s="126"/>
      <c r="EU1048551" s="126"/>
      <c r="EV1048551" s="126"/>
      <c r="EW1048551" s="126"/>
      <c r="EX1048551" s="126"/>
      <c r="EY1048551" s="126"/>
      <c r="EZ1048551" s="126"/>
      <c r="FA1048551" s="126"/>
      <c r="FB1048551" s="126"/>
      <c r="FC1048551" s="126"/>
      <c r="FD1048551" s="126"/>
      <c r="FE1048551" s="126"/>
      <c r="FF1048551" s="126"/>
      <c r="FG1048551" s="126"/>
      <c r="FH1048551" s="126"/>
      <c r="FI1048551" s="126"/>
      <c r="FJ1048551" s="126"/>
      <c r="FK1048551" s="126"/>
      <c r="FL1048551" s="126"/>
      <c r="FM1048551" s="126"/>
      <c r="FN1048551" s="126"/>
      <c r="FO1048551" s="126"/>
      <c r="FP1048551" s="126"/>
      <c r="FQ1048551" s="126"/>
      <c r="FR1048551" s="126"/>
      <c r="FS1048551" s="126"/>
      <c r="FT1048551" s="126"/>
      <c r="FU1048551" s="126"/>
      <c r="FV1048551" s="126"/>
      <c r="FW1048551" s="126"/>
      <c r="FX1048551" s="126"/>
      <c r="FY1048551" s="126"/>
      <c r="FZ1048551" s="126"/>
      <c r="GA1048551" s="126"/>
      <c r="GB1048551" s="126"/>
      <c r="GC1048551" s="126"/>
      <c r="GD1048551" s="126"/>
      <c r="GE1048551" s="126"/>
      <c r="GF1048551" s="126"/>
      <c r="GG1048551" s="126"/>
      <c r="GH1048551" s="126"/>
      <c r="GI1048551" s="126"/>
      <c r="GJ1048551" s="126"/>
      <c r="GK1048551" s="126"/>
      <c r="GL1048551" s="126"/>
      <c r="GM1048551" s="126"/>
      <c r="GN1048551" s="126"/>
      <c r="GO1048551" s="126"/>
      <c r="GP1048551" s="126"/>
      <c r="GQ1048551" s="126"/>
      <c r="GR1048551" s="126"/>
      <c r="GS1048551" s="126"/>
      <c r="GT1048551" s="126"/>
      <c r="GU1048551" s="126"/>
      <c r="GV1048551" s="126"/>
      <c r="GW1048551" s="126"/>
      <c r="GX1048551" s="126"/>
      <c r="GY1048551" s="126"/>
      <c r="GZ1048551" s="126"/>
      <c r="HA1048551" s="126"/>
      <c r="HB1048551" s="126"/>
      <c r="HC1048551" s="126"/>
      <c r="HD1048551" s="126"/>
      <c r="HE1048551" s="126"/>
      <c r="HF1048551" s="126"/>
      <c r="HG1048551" s="126"/>
      <c r="HH1048551" s="126"/>
      <c r="HI1048551" s="126"/>
      <c r="HJ1048551" s="126"/>
      <c r="HK1048551" s="126"/>
      <c r="HL1048551" s="126"/>
      <c r="HM1048551" s="126"/>
      <c r="HN1048551" s="126"/>
      <c r="HO1048551" s="126"/>
      <c r="HP1048551" s="126"/>
      <c r="HQ1048551" s="126"/>
      <c r="HR1048551" s="126"/>
      <c r="HS1048551" s="126"/>
      <c r="HT1048551" s="126"/>
      <c r="HU1048551" s="126"/>
      <c r="HV1048551" s="126"/>
      <c r="HW1048551" s="126"/>
      <c r="HX1048551" s="126"/>
      <c r="HY1048551" s="126"/>
      <c r="HZ1048551" s="126"/>
      <c r="IA1048551" s="126"/>
      <c r="IB1048551" s="126"/>
      <c r="IC1048551" s="126"/>
      <c r="ID1048551" s="126"/>
      <c r="IE1048551" s="126"/>
      <c r="IF1048551" s="126"/>
      <c r="IG1048551" s="126"/>
      <c r="IH1048551" s="126"/>
      <c r="II1048551" s="126"/>
      <c r="IJ1048551" s="126"/>
      <c r="IK1048551" s="126"/>
      <c r="IL1048551" s="126"/>
      <c r="IM1048551" s="126"/>
      <c r="IN1048551" s="126"/>
      <c r="IO1048551" s="126"/>
      <c r="IP1048551" s="126"/>
      <c r="IQ1048551" s="126"/>
      <c r="IR1048551" s="126"/>
      <c r="IS1048551" s="126"/>
      <c r="IT1048551" s="126"/>
      <c r="IU1048551" s="126"/>
      <c r="IV1048551" s="126"/>
      <c r="IW1048551" s="126"/>
    </row>
    <row r="1048552" spans="3:257" s="195" customFormat="1" ht="12.75" customHeight="1">
      <c r="C1048552" s="196"/>
      <c r="D1048552" s="196"/>
      <c r="E1048552" s="196"/>
      <c r="F1048552" s="196"/>
      <c r="G1048552" s="126"/>
      <c r="H1048552" s="126"/>
      <c r="I1048552" s="126"/>
      <c r="J1048552" s="126"/>
      <c r="K1048552" s="126"/>
      <c r="L1048552" s="126"/>
      <c r="M1048552" s="126"/>
      <c r="N1048552" s="126"/>
      <c r="O1048552" s="126"/>
      <c r="P1048552" s="126"/>
      <c r="Q1048552" s="126"/>
      <c r="R1048552" s="126"/>
      <c r="S1048552" s="126"/>
      <c r="T1048552" s="126"/>
      <c r="U1048552" s="126"/>
      <c r="V1048552" s="126"/>
      <c r="W1048552" s="126"/>
      <c r="X1048552" s="126"/>
      <c r="Y1048552" s="126"/>
      <c r="Z1048552" s="126"/>
      <c r="AA1048552" s="126"/>
      <c r="AB1048552" s="126"/>
      <c r="AC1048552" s="126"/>
      <c r="AD1048552" s="126"/>
      <c r="AE1048552" s="126"/>
      <c r="AF1048552" s="126"/>
      <c r="AG1048552" s="126"/>
      <c r="AH1048552" s="126"/>
      <c r="AI1048552" s="126"/>
      <c r="AJ1048552" s="126"/>
      <c r="AK1048552" s="126"/>
      <c r="AL1048552" s="126"/>
      <c r="AM1048552" s="126"/>
      <c r="AN1048552" s="126"/>
      <c r="AO1048552" s="126"/>
      <c r="AP1048552" s="126"/>
      <c r="AQ1048552" s="126"/>
      <c r="AR1048552" s="126"/>
      <c r="AS1048552" s="126"/>
      <c r="AT1048552" s="126"/>
      <c r="AU1048552" s="126"/>
      <c r="AV1048552" s="126"/>
      <c r="AW1048552" s="126"/>
      <c r="AX1048552" s="126"/>
      <c r="AY1048552" s="126"/>
      <c r="AZ1048552" s="126"/>
      <c r="BA1048552" s="126"/>
      <c r="BB1048552" s="126"/>
      <c r="BC1048552" s="126"/>
      <c r="BD1048552" s="126"/>
      <c r="BE1048552" s="126"/>
      <c r="BF1048552" s="126"/>
      <c r="BG1048552" s="126"/>
      <c r="BH1048552" s="126"/>
      <c r="BI1048552" s="126"/>
      <c r="BJ1048552" s="126"/>
      <c r="BK1048552" s="126"/>
      <c r="BL1048552" s="126"/>
      <c r="BM1048552" s="126"/>
      <c r="BN1048552" s="126"/>
      <c r="BO1048552" s="126"/>
      <c r="BP1048552" s="126"/>
      <c r="BQ1048552" s="126"/>
      <c r="BR1048552" s="126"/>
      <c r="BS1048552" s="126"/>
      <c r="BT1048552" s="126"/>
      <c r="BU1048552" s="126"/>
      <c r="BV1048552" s="126"/>
      <c r="BW1048552" s="126"/>
      <c r="BX1048552" s="126"/>
      <c r="BY1048552" s="126"/>
      <c r="BZ1048552" s="126"/>
      <c r="CA1048552" s="126"/>
      <c r="CB1048552" s="126"/>
      <c r="CC1048552" s="126"/>
      <c r="CD1048552" s="126"/>
      <c r="CE1048552" s="126"/>
      <c r="CF1048552" s="126"/>
      <c r="CG1048552" s="126"/>
      <c r="CH1048552" s="126"/>
      <c r="CI1048552" s="126"/>
      <c r="CJ1048552" s="126"/>
      <c r="CK1048552" s="126"/>
      <c r="CL1048552" s="126"/>
      <c r="CM1048552" s="126"/>
      <c r="CN1048552" s="126"/>
      <c r="CO1048552" s="126"/>
      <c r="CP1048552" s="126"/>
      <c r="CQ1048552" s="126"/>
      <c r="CR1048552" s="126"/>
      <c r="CS1048552" s="126"/>
      <c r="CT1048552" s="126"/>
      <c r="CU1048552" s="126"/>
      <c r="CV1048552" s="126"/>
      <c r="CW1048552" s="126"/>
      <c r="CX1048552" s="126"/>
      <c r="CY1048552" s="126"/>
      <c r="CZ1048552" s="126"/>
      <c r="DA1048552" s="126"/>
      <c r="DB1048552" s="126"/>
      <c r="DC1048552" s="126"/>
      <c r="DD1048552" s="126"/>
      <c r="DE1048552" s="126"/>
      <c r="DF1048552" s="126"/>
      <c r="DG1048552" s="126"/>
      <c r="DH1048552" s="126"/>
      <c r="DI1048552" s="126"/>
      <c r="DJ1048552" s="126"/>
      <c r="DK1048552" s="126"/>
      <c r="DL1048552" s="126"/>
      <c r="DM1048552" s="126"/>
      <c r="DN1048552" s="126"/>
      <c r="DO1048552" s="126"/>
      <c r="DP1048552" s="126"/>
      <c r="DQ1048552" s="126"/>
      <c r="DR1048552" s="126"/>
      <c r="DS1048552" s="126"/>
      <c r="DT1048552" s="126"/>
      <c r="DU1048552" s="126"/>
      <c r="DV1048552" s="126"/>
      <c r="DW1048552" s="126"/>
      <c r="DX1048552" s="126"/>
      <c r="DY1048552" s="126"/>
      <c r="DZ1048552" s="126"/>
      <c r="EA1048552" s="126"/>
      <c r="EB1048552" s="126"/>
      <c r="EC1048552" s="126"/>
      <c r="ED1048552" s="126"/>
      <c r="EE1048552" s="126"/>
      <c r="EF1048552" s="126"/>
      <c r="EG1048552" s="126"/>
      <c r="EH1048552" s="126"/>
      <c r="EI1048552" s="126"/>
      <c r="EJ1048552" s="126"/>
      <c r="EK1048552" s="126"/>
      <c r="EL1048552" s="126"/>
      <c r="EM1048552" s="126"/>
      <c r="EN1048552" s="126"/>
      <c r="EO1048552" s="126"/>
      <c r="EP1048552" s="126"/>
      <c r="EQ1048552" s="126"/>
      <c r="ER1048552" s="126"/>
      <c r="ES1048552" s="126"/>
      <c r="ET1048552" s="126"/>
      <c r="EU1048552" s="126"/>
      <c r="EV1048552" s="126"/>
      <c r="EW1048552" s="126"/>
      <c r="EX1048552" s="126"/>
      <c r="EY1048552" s="126"/>
      <c r="EZ1048552" s="126"/>
      <c r="FA1048552" s="126"/>
      <c r="FB1048552" s="126"/>
      <c r="FC1048552" s="126"/>
      <c r="FD1048552" s="126"/>
      <c r="FE1048552" s="126"/>
      <c r="FF1048552" s="126"/>
      <c r="FG1048552" s="126"/>
      <c r="FH1048552" s="126"/>
      <c r="FI1048552" s="126"/>
      <c r="FJ1048552" s="126"/>
      <c r="FK1048552" s="126"/>
      <c r="FL1048552" s="126"/>
      <c r="FM1048552" s="126"/>
      <c r="FN1048552" s="126"/>
      <c r="FO1048552" s="126"/>
      <c r="FP1048552" s="126"/>
      <c r="FQ1048552" s="126"/>
      <c r="FR1048552" s="126"/>
      <c r="FS1048552" s="126"/>
      <c r="FT1048552" s="126"/>
      <c r="FU1048552" s="126"/>
      <c r="FV1048552" s="126"/>
      <c r="FW1048552" s="126"/>
      <c r="FX1048552" s="126"/>
      <c r="FY1048552" s="126"/>
      <c r="FZ1048552" s="126"/>
      <c r="GA1048552" s="126"/>
      <c r="GB1048552" s="126"/>
      <c r="GC1048552" s="126"/>
      <c r="GD1048552" s="126"/>
      <c r="GE1048552" s="126"/>
      <c r="GF1048552" s="126"/>
      <c r="GG1048552" s="126"/>
      <c r="GH1048552" s="126"/>
      <c r="GI1048552" s="126"/>
      <c r="GJ1048552" s="126"/>
      <c r="GK1048552" s="126"/>
      <c r="GL1048552" s="126"/>
      <c r="GM1048552" s="126"/>
      <c r="GN1048552" s="126"/>
      <c r="GO1048552" s="126"/>
      <c r="GP1048552" s="126"/>
      <c r="GQ1048552" s="126"/>
      <c r="GR1048552" s="126"/>
      <c r="GS1048552" s="126"/>
      <c r="GT1048552" s="126"/>
      <c r="GU1048552" s="126"/>
      <c r="GV1048552" s="126"/>
      <c r="GW1048552" s="126"/>
      <c r="GX1048552" s="126"/>
      <c r="GY1048552" s="126"/>
      <c r="GZ1048552" s="126"/>
      <c r="HA1048552" s="126"/>
      <c r="HB1048552" s="126"/>
      <c r="HC1048552" s="126"/>
      <c r="HD1048552" s="126"/>
      <c r="HE1048552" s="126"/>
      <c r="HF1048552" s="126"/>
      <c r="HG1048552" s="126"/>
      <c r="HH1048552" s="126"/>
      <c r="HI1048552" s="126"/>
      <c r="HJ1048552" s="126"/>
      <c r="HK1048552" s="126"/>
      <c r="HL1048552" s="126"/>
      <c r="HM1048552" s="126"/>
      <c r="HN1048552" s="126"/>
      <c r="HO1048552" s="126"/>
      <c r="HP1048552" s="126"/>
      <c r="HQ1048552" s="126"/>
      <c r="HR1048552" s="126"/>
      <c r="HS1048552" s="126"/>
      <c r="HT1048552" s="126"/>
      <c r="HU1048552" s="126"/>
      <c r="HV1048552" s="126"/>
      <c r="HW1048552" s="126"/>
      <c r="HX1048552" s="126"/>
      <c r="HY1048552" s="126"/>
      <c r="HZ1048552" s="126"/>
      <c r="IA1048552" s="126"/>
      <c r="IB1048552" s="126"/>
      <c r="IC1048552" s="126"/>
      <c r="ID1048552" s="126"/>
      <c r="IE1048552" s="126"/>
      <c r="IF1048552" s="126"/>
      <c r="IG1048552" s="126"/>
      <c r="IH1048552" s="126"/>
      <c r="II1048552" s="126"/>
      <c r="IJ1048552" s="126"/>
      <c r="IK1048552" s="126"/>
      <c r="IL1048552" s="126"/>
      <c r="IM1048552" s="126"/>
      <c r="IN1048552" s="126"/>
      <c r="IO1048552" s="126"/>
      <c r="IP1048552" s="126"/>
      <c r="IQ1048552" s="126"/>
      <c r="IR1048552" s="126"/>
      <c r="IS1048552" s="126"/>
      <c r="IT1048552" s="126"/>
      <c r="IU1048552" s="126"/>
      <c r="IV1048552" s="126"/>
      <c r="IW1048552" s="126"/>
    </row>
    <row r="1048553" spans="3:257" s="195" customFormat="1" ht="12.75" customHeight="1">
      <c r="C1048553" s="196"/>
      <c r="D1048553" s="196"/>
      <c r="E1048553" s="196"/>
      <c r="F1048553" s="196"/>
      <c r="G1048553" s="126"/>
      <c r="H1048553" s="126"/>
      <c r="I1048553" s="126"/>
      <c r="J1048553" s="126"/>
      <c r="K1048553" s="126"/>
      <c r="L1048553" s="126"/>
      <c r="M1048553" s="126"/>
      <c r="N1048553" s="126"/>
      <c r="O1048553" s="126"/>
      <c r="P1048553" s="126"/>
      <c r="Q1048553" s="126"/>
      <c r="R1048553" s="126"/>
      <c r="S1048553" s="126"/>
      <c r="T1048553" s="126"/>
      <c r="U1048553" s="126"/>
      <c r="V1048553" s="126"/>
      <c r="W1048553" s="126"/>
      <c r="X1048553" s="126"/>
      <c r="Y1048553" s="126"/>
      <c r="Z1048553" s="126"/>
      <c r="AA1048553" s="126"/>
      <c r="AB1048553" s="126"/>
      <c r="AC1048553" s="126"/>
      <c r="AD1048553" s="126"/>
      <c r="AE1048553" s="126"/>
      <c r="AF1048553" s="126"/>
      <c r="AG1048553" s="126"/>
      <c r="AH1048553" s="126"/>
      <c r="AI1048553" s="126"/>
      <c r="AJ1048553" s="126"/>
      <c r="AK1048553" s="126"/>
      <c r="AL1048553" s="126"/>
      <c r="AM1048553" s="126"/>
      <c r="AN1048553" s="126"/>
      <c r="AO1048553" s="126"/>
      <c r="AP1048553" s="126"/>
      <c r="AQ1048553" s="126"/>
      <c r="AR1048553" s="126"/>
      <c r="AS1048553" s="126"/>
      <c r="AT1048553" s="126"/>
      <c r="AU1048553" s="126"/>
      <c r="AV1048553" s="126"/>
      <c r="AW1048553" s="126"/>
      <c r="AX1048553" s="126"/>
      <c r="AY1048553" s="126"/>
      <c r="AZ1048553" s="126"/>
      <c r="BA1048553" s="126"/>
      <c r="BB1048553" s="126"/>
      <c r="BC1048553" s="126"/>
      <c r="BD1048553" s="126"/>
      <c r="BE1048553" s="126"/>
      <c r="BF1048553" s="126"/>
      <c r="BG1048553" s="126"/>
      <c r="BH1048553" s="126"/>
      <c r="BI1048553" s="126"/>
      <c r="BJ1048553" s="126"/>
      <c r="BK1048553" s="126"/>
      <c r="BL1048553" s="126"/>
      <c r="BM1048553" s="126"/>
      <c r="BN1048553" s="126"/>
      <c r="BO1048553" s="126"/>
      <c r="BP1048553" s="126"/>
      <c r="BQ1048553" s="126"/>
      <c r="BR1048553" s="126"/>
      <c r="BS1048553" s="126"/>
      <c r="BT1048553" s="126"/>
      <c r="BU1048553" s="126"/>
      <c r="BV1048553" s="126"/>
      <c r="BW1048553" s="126"/>
      <c r="BX1048553" s="126"/>
      <c r="BY1048553" s="126"/>
      <c r="BZ1048553" s="126"/>
      <c r="CA1048553" s="126"/>
      <c r="CB1048553" s="126"/>
      <c r="CC1048553" s="126"/>
      <c r="CD1048553" s="126"/>
      <c r="CE1048553" s="126"/>
      <c r="CF1048553" s="126"/>
      <c r="CG1048553" s="126"/>
      <c r="CH1048553" s="126"/>
      <c r="CI1048553" s="126"/>
      <c r="CJ1048553" s="126"/>
      <c r="CK1048553" s="126"/>
      <c r="CL1048553" s="126"/>
      <c r="CM1048553" s="126"/>
      <c r="CN1048553" s="126"/>
      <c r="CO1048553" s="126"/>
      <c r="CP1048553" s="126"/>
      <c r="CQ1048553" s="126"/>
      <c r="CR1048553" s="126"/>
      <c r="CS1048553" s="126"/>
      <c r="CT1048553" s="126"/>
      <c r="CU1048553" s="126"/>
      <c r="CV1048553" s="126"/>
      <c r="CW1048553" s="126"/>
      <c r="CX1048553" s="126"/>
      <c r="CY1048553" s="126"/>
      <c r="CZ1048553" s="126"/>
      <c r="DA1048553" s="126"/>
      <c r="DB1048553" s="126"/>
      <c r="DC1048553" s="126"/>
      <c r="DD1048553" s="126"/>
      <c r="DE1048553" s="126"/>
      <c r="DF1048553" s="126"/>
      <c r="DG1048553" s="126"/>
      <c r="DH1048553" s="126"/>
      <c r="DI1048553" s="126"/>
      <c r="DJ1048553" s="126"/>
      <c r="DK1048553" s="126"/>
      <c r="DL1048553" s="126"/>
      <c r="DM1048553" s="126"/>
      <c r="DN1048553" s="126"/>
      <c r="DO1048553" s="126"/>
      <c r="DP1048553" s="126"/>
      <c r="DQ1048553" s="126"/>
      <c r="DR1048553" s="126"/>
      <c r="DS1048553" s="126"/>
      <c r="DT1048553" s="126"/>
      <c r="DU1048553" s="126"/>
      <c r="DV1048553" s="126"/>
      <c r="DW1048553" s="126"/>
      <c r="DX1048553" s="126"/>
      <c r="DY1048553" s="126"/>
      <c r="DZ1048553" s="126"/>
      <c r="EA1048553" s="126"/>
      <c r="EB1048553" s="126"/>
      <c r="EC1048553" s="126"/>
      <c r="ED1048553" s="126"/>
      <c r="EE1048553" s="126"/>
      <c r="EF1048553" s="126"/>
      <c r="EG1048553" s="126"/>
      <c r="EH1048553" s="126"/>
      <c r="EI1048553" s="126"/>
      <c r="EJ1048553" s="126"/>
      <c r="EK1048553" s="126"/>
      <c r="EL1048553" s="126"/>
      <c r="EM1048553" s="126"/>
      <c r="EN1048553" s="126"/>
      <c r="EO1048553" s="126"/>
      <c r="EP1048553" s="126"/>
      <c r="EQ1048553" s="126"/>
      <c r="ER1048553" s="126"/>
      <c r="ES1048553" s="126"/>
      <c r="ET1048553" s="126"/>
      <c r="EU1048553" s="126"/>
      <c r="EV1048553" s="126"/>
      <c r="EW1048553" s="126"/>
      <c r="EX1048553" s="126"/>
      <c r="EY1048553" s="126"/>
      <c r="EZ1048553" s="126"/>
      <c r="FA1048553" s="126"/>
      <c r="FB1048553" s="126"/>
      <c r="FC1048553" s="126"/>
      <c r="FD1048553" s="126"/>
      <c r="FE1048553" s="126"/>
      <c r="FF1048553" s="126"/>
      <c r="FG1048553" s="126"/>
      <c r="FH1048553" s="126"/>
      <c r="FI1048553" s="126"/>
      <c r="FJ1048553" s="126"/>
      <c r="FK1048553" s="126"/>
      <c r="FL1048553" s="126"/>
      <c r="FM1048553" s="126"/>
      <c r="FN1048553" s="126"/>
      <c r="FO1048553" s="126"/>
      <c r="FP1048553" s="126"/>
      <c r="FQ1048553" s="126"/>
      <c r="FR1048553" s="126"/>
      <c r="FS1048553" s="126"/>
      <c r="FT1048553" s="126"/>
      <c r="FU1048553" s="126"/>
      <c r="FV1048553" s="126"/>
      <c r="FW1048553" s="126"/>
      <c r="FX1048553" s="126"/>
      <c r="FY1048553" s="126"/>
      <c r="FZ1048553" s="126"/>
      <c r="GA1048553" s="126"/>
      <c r="GB1048553" s="126"/>
      <c r="GC1048553" s="126"/>
      <c r="GD1048553" s="126"/>
      <c r="GE1048553" s="126"/>
      <c r="GF1048553" s="126"/>
      <c r="GG1048553" s="126"/>
      <c r="GH1048553" s="126"/>
      <c r="GI1048553" s="126"/>
      <c r="GJ1048553" s="126"/>
      <c r="GK1048553" s="126"/>
      <c r="GL1048553" s="126"/>
      <c r="GM1048553" s="126"/>
      <c r="GN1048553" s="126"/>
      <c r="GO1048553" s="126"/>
      <c r="GP1048553" s="126"/>
      <c r="GQ1048553" s="126"/>
      <c r="GR1048553" s="126"/>
      <c r="GS1048553" s="126"/>
      <c r="GT1048553" s="126"/>
      <c r="GU1048553" s="126"/>
      <c r="GV1048553" s="126"/>
      <c r="GW1048553" s="126"/>
      <c r="GX1048553" s="126"/>
      <c r="GY1048553" s="126"/>
      <c r="GZ1048553" s="126"/>
      <c r="HA1048553" s="126"/>
      <c r="HB1048553" s="126"/>
      <c r="HC1048553" s="126"/>
      <c r="HD1048553" s="126"/>
      <c r="HE1048553" s="126"/>
      <c r="HF1048553" s="126"/>
      <c r="HG1048553" s="126"/>
      <c r="HH1048553" s="126"/>
      <c r="HI1048553" s="126"/>
      <c r="HJ1048553" s="126"/>
      <c r="HK1048553" s="126"/>
      <c r="HL1048553" s="126"/>
      <c r="HM1048553" s="126"/>
      <c r="HN1048553" s="126"/>
      <c r="HO1048553" s="126"/>
      <c r="HP1048553" s="126"/>
      <c r="HQ1048553" s="126"/>
      <c r="HR1048553" s="126"/>
      <c r="HS1048553" s="126"/>
      <c r="HT1048553" s="126"/>
      <c r="HU1048553" s="126"/>
      <c r="HV1048553" s="126"/>
      <c r="HW1048553" s="126"/>
      <c r="HX1048553" s="126"/>
      <c r="HY1048553" s="126"/>
      <c r="HZ1048553" s="126"/>
      <c r="IA1048553" s="126"/>
      <c r="IB1048553" s="126"/>
      <c r="IC1048553" s="126"/>
      <c r="ID1048553" s="126"/>
      <c r="IE1048553" s="126"/>
      <c r="IF1048553" s="126"/>
      <c r="IG1048553" s="126"/>
      <c r="IH1048553" s="126"/>
      <c r="II1048553" s="126"/>
      <c r="IJ1048553" s="126"/>
      <c r="IK1048553" s="126"/>
      <c r="IL1048553" s="126"/>
      <c r="IM1048553" s="126"/>
      <c r="IN1048553" s="126"/>
      <c r="IO1048553" s="126"/>
      <c r="IP1048553" s="126"/>
      <c r="IQ1048553" s="126"/>
      <c r="IR1048553" s="126"/>
      <c r="IS1048553" s="126"/>
      <c r="IT1048553" s="126"/>
      <c r="IU1048553" s="126"/>
      <c r="IV1048553" s="126"/>
      <c r="IW1048553" s="126"/>
    </row>
    <row r="1048554" spans="3:257" s="195" customFormat="1" ht="12.75" customHeight="1">
      <c r="C1048554" s="196"/>
      <c r="D1048554" s="196"/>
      <c r="E1048554" s="196"/>
      <c r="F1048554" s="196"/>
      <c r="G1048554" s="126"/>
      <c r="H1048554" s="126"/>
      <c r="I1048554" s="126"/>
      <c r="J1048554" s="126"/>
      <c r="K1048554" s="126"/>
      <c r="L1048554" s="126"/>
      <c r="M1048554" s="126"/>
      <c r="N1048554" s="126"/>
      <c r="O1048554" s="126"/>
      <c r="P1048554" s="126"/>
      <c r="Q1048554" s="126"/>
      <c r="R1048554" s="126"/>
      <c r="S1048554" s="126"/>
      <c r="T1048554" s="126"/>
      <c r="U1048554" s="126"/>
      <c r="V1048554" s="126"/>
      <c r="W1048554" s="126"/>
      <c r="X1048554" s="126"/>
      <c r="Y1048554" s="126"/>
      <c r="Z1048554" s="126"/>
      <c r="AA1048554" s="126"/>
      <c r="AB1048554" s="126"/>
      <c r="AC1048554" s="126"/>
      <c r="AD1048554" s="126"/>
      <c r="AE1048554" s="126"/>
      <c r="AF1048554" s="126"/>
      <c r="AG1048554" s="126"/>
      <c r="AH1048554" s="126"/>
      <c r="AI1048554" s="126"/>
      <c r="AJ1048554" s="126"/>
      <c r="AK1048554" s="126"/>
      <c r="AL1048554" s="126"/>
      <c r="AM1048554" s="126"/>
      <c r="AN1048554" s="126"/>
      <c r="AO1048554" s="126"/>
      <c r="AP1048554" s="126"/>
      <c r="AQ1048554" s="126"/>
      <c r="AR1048554" s="126"/>
      <c r="AS1048554" s="126"/>
      <c r="AT1048554" s="126"/>
      <c r="AU1048554" s="126"/>
      <c r="AV1048554" s="126"/>
      <c r="AW1048554" s="126"/>
      <c r="AX1048554" s="126"/>
      <c r="AY1048554" s="126"/>
      <c r="AZ1048554" s="126"/>
      <c r="BA1048554" s="126"/>
      <c r="BB1048554" s="126"/>
      <c r="BC1048554" s="126"/>
      <c r="BD1048554" s="126"/>
      <c r="BE1048554" s="126"/>
      <c r="BF1048554" s="126"/>
      <c r="BG1048554" s="126"/>
      <c r="BH1048554" s="126"/>
      <c r="BI1048554" s="126"/>
      <c r="BJ1048554" s="126"/>
      <c r="BK1048554" s="126"/>
      <c r="BL1048554" s="126"/>
      <c r="BM1048554" s="126"/>
      <c r="BN1048554" s="126"/>
      <c r="BO1048554" s="126"/>
      <c r="BP1048554" s="126"/>
      <c r="BQ1048554" s="126"/>
      <c r="BR1048554" s="126"/>
      <c r="BS1048554" s="126"/>
      <c r="BT1048554" s="126"/>
      <c r="BU1048554" s="126"/>
      <c r="BV1048554" s="126"/>
      <c r="BW1048554" s="126"/>
      <c r="BX1048554" s="126"/>
      <c r="BY1048554" s="126"/>
      <c r="BZ1048554" s="126"/>
      <c r="CA1048554" s="126"/>
      <c r="CB1048554" s="126"/>
      <c r="CC1048554" s="126"/>
      <c r="CD1048554" s="126"/>
      <c r="CE1048554" s="126"/>
      <c r="CF1048554" s="126"/>
      <c r="CG1048554" s="126"/>
      <c r="CH1048554" s="126"/>
      <c r="CI1048554" s="126"/>
      <c r="CJ1048554" s="126"/>
      <c r="CK1048554" s="126"/>
      <c r="CL1048554" s="126"/>
      <c r="CM1048554" s="126"/>
      <c r="CN1048554" s="126"/>
      <c r="CO1048554" s="126"/>
      <c r="CP1048554" s="126"/>
      <c r="CQ1048554" s="126"/>
      <c r="CR1048554" s="126"/>
      <c r="CS1048554" s="126"/>
      <c r="CT1048554" s="126"/>
      <c r="CU1048554" s="126"/>
      <c r="CV1048554" s="126"/>
      <c r="CW1048554" s="126"/>
      <c r="CX1048554" s="126"/>
      <c r="CY1048554" s="126"/>
      <c r="CZ1048554" s="126"/>
      <c r="DA1048554" s="126"/>
      <c r="DB1048554" s="126"/>
      <c r="DC1048554" s="126"/>
      <c r="DD1048554" s="126"/>
      <c r="DE1048554" s="126"/>
      <c r="DF1048554" s="126"/>
      <c r="DG1048554" s="126"/>
      <c r="DH1048554" s="126"/>
      <c r="DI1048554" s="126"/>
      <c r="DJ1048554" s="126"/>
      <c r="DK1048554" s="126"/>
      <c r="DL1048554" s="126"/>
      <c r="DM1048554" s="126"/>
      <c r="DN1048554" s="126"/>
      <c r="DO1048554" s="126"/>
      <c r="DP1048554" s="126"/>
      <c r="DQ1048554" s="126"/>
      <c r="DR1048554" s="126"/>
      <c r="DS1048554" s="126"/>
      <c r="DT1048554" s="126"/>
      <c r="DU1048554" s="126"/>
      <c r="DV1048554" s="126"/>
      <c r="DW1048554" s="126"/>
      <c r="DX1048554" s="126"/>
      <c r="DY1048554" s="126"/>
      <c r="DZ1048554" s="126"/>
      <c r="EA1048554" s="126"/>
      <c r="EB1048554" s="126"/>
      <c r="EC1048554" s="126"/>
      <c r="ED1048554" s="126"/>
      <c r="EE1048554" s="126"/>
      <c r="EF1048554" s="126"/>
      <c r="EG1048554" s="126"/>
      <c r="EH1048554" s="126"/>
      <c r="EI1048554" s="126"/>
      <c r="EJ1048554" s="126"/>
      <c r="EK1048554" s="126"/>
      <c r="EL1048554" s="126"/>
      <c r="EM1048554" s="126"/>
      <c r="EN1048554" s="126"/>
      <c r="EO1048554" s="126"/>
      <c r="EP1048554" s="126"/>
      <c r="EQ1048554" s="126"/>
      <c r="ER1048554" s="126"/>
      <c r="ES1048554" s="126"/>
      <c r="ET1048554" s="126"/>
      <c r="EU1048554" s="126"/>
      <c r="EV1048554" s="126"/>
      <c r="EW1048554" s="126"/>
      <c r="EX1048554" s="126"/>
      <c r="EY1048554" s="126"/>
      <c r="EZ1048554" s="126"/>
      <c r="FA1048554" s="126"/>
      <c r="FB1048554" s="126"/>
      <c r="FC1048554" s="126"/>
      <c r="FD1048554" s="126"/>
      <c r="FE1048554" s="126"/>
      <c r="FF1048554" s="126"/>
      <c r="FG1048554" s="126"/>
      <c r="FH1048554" s="126"/>
      <c r="FI1048554" s="126"/>
      <c r="FJ1048554" s="126"/>
      <c r="FK1048554" s="126"/>
      <c r="FL1048554" s="126"/>
      <c r="FM1048554" s="126"/>
      <c r="FN1048554" s="126"/>
      <c r="FO1048554" s="126"/>
      <c r="FP1048554" s="126"/>
      <c r="FQ1048554" s="126"/>
      <c r="FR1048554" s="126"/>
      <c r="FS1048554" s="126"/>
      <c r="FT1048554" s="126"/>
      <c r="FU1048554" s="126"/>
      <c r="FV1048554" s="126"/>
      <c r="FW1048554" s="126"/>
      <c r="FX1048554" s="126"/>
      <c r="FY1048554" s="126"/>
      <c r="FZ1048554" s="126"/>
      <c r="GA1048554" s="126"/>
      <c r="GB1048554" s="126"/>
      <c r="GC1048554" s="126"/>
      <c r="GD1048554" s="126"/>
      <c r="GE1048554" s="126"/>
      <c r="GF1048554" s="126"/>
      <c r="GG1048554" s="126"/>
      <c r="GH1048554" s="126"/>
      <c r="GI1048554" s="126"/>
      <c r="GJ1048554" s="126"/>
      <c r="GK1048554" s="126"/>
      <c r="GL1048554" s="126"/>
      <c r="GM1048554" s="126"/>
      <c r="GN1048554" s="126"/>
      <c r="GO1048554" s="126"/>
      <c r="GP1048554" s="126"/>
      <c r="GQ1048554" s="126"/>
      <c r="GR1048554" s="126"/>
      <c r="GS1048554" s="126"/>
      <c r="GT1048554" s="126"/>
      <c r="GU1048554" s="126"/>
      <c r="GV1048554" s="126"/>
      <c r="GW1048554" s="126"/>
      <c r="GX1048554" s="126"/>
      <c r="GY1048554" s="126"/>
      <c r="GZ1048554" s="126"/>
      <c r="HA1048554" s="126"/>
      <c r="HB1048554" s="126"/>
      <c r="HC1048554" s="126"/>
      <c r="HD1048554" s="126"/>
      <c r="HE1048554" s="126"/>
      <c r="HF1048554" s="126"/>
      <c r="HG1048554" s="126"/>
      <c r="HH1048554" s="126"/>
      <c r="HI1048554" s="126"/>
      <c r="HJ1048554" s="126"/>
      <c r="HK1048554" s="126"/>
      <c r="HL1048554" s="126"/>
      <c r="HM1048554" s="126"/>
      <c r="HN1048554" s="126"/>
      <c r="HO1048554" s="126"/>
      <c r="HP1048554" s="126"/>
      <c r="HQ1048554" s="126"/>
      <c r="HR1048554" s="126"/>
      <c r="HS1048554" s="126"/>
      <c r="HT1048554" s="126"/>
      <c r="HU1048554" s="126"/>
      <c r="HV1048554" s="126"/>
      <c r="HW1048554" s="126"/>
      <c r="HX1048554" s="126"/>
      <c r="HY1048554" s="126"/>
      <c r="HZ1048554" s="126"/>
      <c r="IA1048554" s="126"/>
      <c r="IB1048554" s="126"/>
      <c r="IC1048554" s="126"/>
      <c r="ID1048554" s="126"/>
      <c r="IE1048554" s="126"/>
      <c r="IF1048554" s="126"/>
      <c r="IG1048554" s="126"/>
      <c r="IH1048554" s="126"/>
      <c r="II1048554" s="126"/>
      <c r="IJ1048554" s="126"/>
      <c r="IK1048554" s="126"/>
      <c r="IL1048554" s="126"/>
      <c r="IM1048554" s="126"/>
      <c r="IN1048554" s="126"/>
      <c r="IO1048554" s="126"/>
      <c r="IP1048554" s="126"/>
      <c r="IQ1048554" s="126"/>
      <c r="IR1048554" s="126"/>
      <c r="IS1048554" s="126"/>
      <c r="IT1048554" s="126"/>
      <c r="IU1048554" s="126"/>
      <c r="IV1048554" s="126"/>
      <c r="IW1048554" s="126"/>
    </row>
    <row r="1048555" spans="3:257" s="195" customFormat="1" ht="12.75" customHeight="1">
      <c r="C1048555" s="196"/>
      <c r="D1048555" s="196"/>
      <c r="E1048555" s="196"/>
      <c r="F1048555" s="196"/>
      <c r="G1048555" s="126"/>
      <c r="H1048555" s="126"/>
      <c r="I1048555" s="126"/>
      <c r="J1048555" s="126"/>
      <c r="K1048555" s="126"/>
      <c r="L1048555" s="126"/>
      <c r="M1048555" s="126"/>
      <c r="N1048555" s="126"/>
      <c r="O1048555" s="126"/>
      <c r="P1048555" s="126"/>
      <c r="Q1048555" s="126"/>
      <c r="R1048555" s="126"/>
      <c r="S1048555" s="126"/>
      <c r="T1048555" s="126"/>
      <c r="U1048555" s="126"/>
      <c r="V1048555" s="126"/>
      <c r="W1048555" s="126"/>
      <c r="X1048555" s="126"/>
      <c r="Y1048555" s="126"/>
      <c r="Z1048555" s="126"/>
      <c r="AA1048555" s="126"/>
      <c r="AB1048555" s="126"/>
      <c r="AC1048555" s="126"/>
      <c r="AD1048555" s="126"/>
      <c r="AE1048555" s="126"/>
      <c r="AF1048555" s="126"/>
      <c r="AG1048555" s="126"/>
      <c r="AH1048555" s="126"/>
      <c r="AI1048555" s="126"/>
      <c r="AJ1048555" s="126"/>
      <c r="AK1048555" s="126"/>
      <c r="AL1048555" s="126"/>
      <c r="AM1048555" s="126"/>
      <c r="AN1048555" s="126"/>
      <c r="AO1048555" s="126"/>
      <c r="AP1048555" s="126"/>
      <c r="AQ1048555" s="126"/>
      <c r="AR1048555" s="126"/>
      <c r="AS1048555" s="126"/>
      <c r="AT1048555" s="126"/>
      <c r="AU1048555" s="126"/>
      <c r="AV1048555" s="126"/>
      <c r="AW1048555" s="126"/>
      <c r="AX1048555" s="126"/>
      <c r="AY1048555" s="126"/>
      <c r="AZ1048555" s="126"/>
      <c r="BA1048555" s="126"/>
      <c r="BB1048555" s="126"/>
      <c r="BC1048555" s="126"/>
      <c r="BD1048555" s="126"/>
      <c r="BE1048555" s="126"/>
      <c r="BF1048555" s="126"/>
      <c r="BG1048555" s="126"/>
      <c r="BH1048555" s="126"/>
      <c r="BI1048555" s="126"/>
      <c r="BJ1048555" s="126"/>
      <c r="BK1048555" s="126"/>
      <c r="BL1048555" s="126"/>
      <c r="BM1048555" s="126"/>
      <c r="BN1048555" s="126"/>
      <c r="BO1048555" s="126"/>
      <c r="BP1048555" s="126"/>
      <c r="BQ1048555" s="126"/>
      <c r="BR1048555" s="126"/>
      <c r="BS1048555" s="126"/>
      <c r="BT1048555" s="126"/>
      <c r="BU1048555" s="126"/>
      <c r="BV1048555" s="126"/>
      <c r="BW1048555" s="126"/>
      <c r="BX1048555" s="126"/>
      <c r="BY1048555" s="126"/>
      <c r="BZ1048555" s="126"/>
      <c r="CA1048555" s="126"/>
      <c r="CB1048555" s="126"/>
      <c r="CC1048555" s="126"/>
      <c r="CD1048555" s="126"/>
      <c r="CE1048555" s="126"/>
      <c r="CF1048555" s="126"/>
      <c r="CG1048555" s="126"/>
      <c r="CH1048555" s="126"/>
      <c r="CI1048555" s="126"/>
      <c r="CJ1048555" s="126"/>
      <c r="CK1048555" s="126"/>
      <c r="CL1048555" s="126"/>
      <c r="CM1048555" s="126"/>
      <c r="CN1048555" s="126"/>
      <c r="CO1048555" s="126"/>
      <c r="CP1048555" s="126"/>
      <c r="CQ1048555" s="126"/>
      <c r="CR1048555" s="126"/>
      <c r="CS1048555" s="126"/>
      <c r="CT1048555" s="126"/>
      <c r="CU1048555" s="126"/>
      <c r="CV1048555" s="126"/>
      <c r="CW1048555" s="126"/>
      <c r="CX1048555" s="126"/>
      <c r="CY1048555" s="126"/>
      <c r="CZ1048555" s="126"/>
      <c r="DA1048555" s="126"/>
      <c r="DB1048555" s="126"/>
      <c r="DC1048555" s="126"/>
      <c r="DD1048555" s="126"/>
      <c r="DE1048555" s="126"/>
      <c r="DF1048555" s="126"/>
      <c r="DG1048555" s="126"/>
      <c r="DH1048555" s="126"/>
      <c r="DI1048555" s="126"/>
      <c r="DJ1048555" s="126"/>
      <c r="DK1048555" s="126"/>
      <c r="DL1048555" s="126"/>
      <c r="DM1048555" s="126"/>
      <c r="DN1048555" s="126"/>
      <c r="DO1048555" s="126"/>
      <c r="DP1048555" s="126"/>
      <c r="DQ1048555" s="126"/>
      <c r="DR1048555" s="126"/>
      <c r="DS1048555" s="126"/>
      <c r="DT1048555" s="126"/>
      <c r="DU1048555" s="126"/>
      <c r="DV1048555" s="126"/>
      <c r="DW1048555" s="126"/>
      <c r="DX1048555" s="126"/>
      <c r="DY1048555" s="126"/>
      <c r="DZ1048555" s="126"/>
      <c r="EA1048555" s="126"/>
      <c r="EB1048555" s="126"/>
      <c r="EC1048555" s="126"/>
      <c r="ED1048555" s="126"/>
      <c r="EE1048555" s="126"/>
      <c r="EF1048555" s="126"/>
      <c r="EG1048555" s="126"/>
      <c r="EH1048555" s="126"/>
      <c r="EI1048555" s="126"/>
      <c r="EJ1048555" s="126"/>
      <c r="EK1048555" s="126"/>
      <c r="EL1048555" s="126"/>
      <c r="EM1048555" s="126"/>
      <c r="EN1048555" s="126"/>
      <c r="EO1048555" s="126"/>
      <c r="EP1048555" s="126"/>
      <c r="EQ1048555" s="126"/>
      <c r="ER1048555" s="126"/>
      <c r="ES1048555" s="126"/>
      <c r="ET1048555" s="126"/>
      <c r="EU1048555" s="126"/>
      <c r="EV1048555" s="126"/>
      <c r="EW1048555" s="126"/>
      <c r="EX1048555" s="126"/>
      <c r="EY1048555" s="126"/>
      <c r="EZ1048555" s="126"/>
      <c r="FA1048555" s="126"/>
      <c r="FB1048555" s="126"/>
      <c r="FC1048555" s="126"/>
      <c r="FD1048555" s="126"/>
      <c r="FE1048555" s="126"/>
      <c r="FF1048555" s="126"/>
      <c r="FG1048555" s="126"/>
      <c r="FH1048555" s="126"/>
      <c r="FI1048555" s="126"/>
      <c r="FJ1048555" s="126"/>
      <c r="FK1048555" s="126"/>
      <c r="FL1048555" s="126"/>
      <c r="FM1048555" s="126"/>
      <c r="FN1048555" s="126"/>
      <c r="FO1048555" s="126"/>
      <c r="FP1048555" s="126"/>
      <c r="FQ1048555" s="126"/>
      <c r="FR1048555" s="126"/>
      <c r="FS1048555" s="126"/>
      <c r="FT1048555" s="126"/>
      <c r="FU1048555" s="126"/>
      <c r="FV1048555" s="126"/>
      <c r="FW1048555" s="126"/>
      <c r="FX1048555" s="126"/>
      <c r="FY1048555" s="126"/>
      <c r="FZ1048555" s="126"/>
      <c r="GA1048555" s="126"/>
      <c r="GB1048555" s="126"/>
      <c r="GC1048555" s="126"/>
      <c r="GD1048555" s="126"/>
      <c r="GE1048555" s="126"/>
      <c r="GF1048555" s="126"/>
      <c r="GG1048555" s="126"/>
      <c r="GH1048555" s="126"/>
      <c r="GI1048555" s="126"/>
      <c r="GJ1048555" s="126"/>
      <c r="GK1048555" s="126"/>
      <c r="GL1048555" s="126"/>
      <c r="GM1048555" s="126"/>
      <c r="GN1048555" s="126"/>
      <c r="GO1048555" s="126"/>
      <c r="GP1048555" s="126"/>
      <c r="GQ1048555" s="126"/>
      <c r="GR1048555" s="126"/>
      <c r="GS1048555" s="126"/>
      <c r="GT1048555" s="126"/>
      <c r="GU1048555" s="126"/>
      <c r="GV1048555" s="126"/>
      <c r="GW1048555" s="126"/>
      <c r="GX1048555" s="126"/>
      <c r="GY1048555" s="126"/>
      <c r="GZ1048555" s="126"/>
      <c r="HA1048555" s="126"/>
      <c r="HB1048555" s="126"/>
      <c r="HC1048555" s="126"/>
      <c r="HD1048555" s="126"/>
      <c r="HE1048555" s="126"/>
      <c r="HF1048555" s="126"/>
      <c r="HG1048555" s="126"/>
      <c r="HH1048555" s="126"/>
      <c r="HI1048555" s="126"/>
      <c r="HJ1048555" s="126"/>
      <c r="HK1048555" s="126"/>
      <c r="HL1048555" s="126"/>
      <c r="HM1048555" s="126"/>
      <c r="HN1048555" s="126"/>
      <c r="HO1048555" s="126"/>
      <c r="HP1048555" s="126"/>
      <c r="HQ1048555" s="126"/>
      <c r="HR1048555" s="126"/>
      <c r="HS1048555" s="126"/>
      <c r="HT1048555" s="126"/>
      <c r="HU1048555" s="126"/>
      <c r="HV1048555" s="126"/>
      <c r="HW1048555" s="126"/>
      <c r="HX1048555" s="126"/>
      <c r="HY1048555" s="126"/>
      <c r="HZ1048555" s="126"/>
      <c r="IA1048555" s="126"/>
      <c r="IB1048555" s="126"/>
      <c r="IC1048555" s="126"/>
      <c r="ID1048555" s="126"/>
      <c r="IE1048555" s="126"/>
      <c r="IF1048555" s="126"/>
      <c r="IG1048555" s="126"/>
      <c r="IH1048555" s="126"/>
      <c r="II1048555" s="126"/>
      <c r="IJ1048555" s="126"/>
      <c r="IK1048555" s="126"/>
      <c r="IL1048555" s="126"/>
      <c r="IM1048555" s="126"/>
      <c r="IN1048555" s="126"/>
      <c r="IO1048555" s="126"/>
      <c r="IP1048555" s="126"/>
      <c r="IQ1048555" s="126"/>
      <c r="IR1048555" s="126"/>
      <c r="IS1048555" s="126"/>
      <c r="IT1048555" s="126"/>
      <c r="IU1048555" s="126"/>
      <c r="IV1048555" s="126"/>
      <c r="IW1048555" s="126"/>
    </row>
    <row r="1048556" spans="3:257" s="195" customFormat="1" ht="12.75" customHeight="1">
      <c r="C1048556" s="196"/>
      <c r="D1048556" s="196"/>
      <c r="E1048556" s="196"/>
      <c r="F1048556" s="196"/>
      <c r="G1048556" s="126"/>
      <c r="H1048556" s="126"/>
      <c r="I1048556" s="126"/>
      <c r="J1048556" s="126"/>
      <c r="K1048556" s="126"/>
      <c r="L1048556" s="126"/>
      <c r="M1048556" s="126"/>
      <c r="N1048556" s="126"/>
      <c r="O1048556" s="126"/>
      <c r="P1048556" s="126"/>
      <c r="Q1048556" s="126"/>
      <c r="R1048556" s="126"/>
      <c r="S1048556" s="126"/>
      <c r="T1048556" s="126"/>
      <c r="U1048556" s="126"/>
      <c r="V1048556" s="126"/>
      <c r="W1048556" s="126"/>
      <c r="X1048556" s="126"/>
      <c r="Y1048556" s="126"/>
      <c r="Z1048556" s="126"/>
      <c r="AA1048556" s="126"/>
      <c r="AB1048556" s="126"/>
      <c r="AC1048556" s="126"/>
      <c r="AD1048556" s="126"/>
      <c r="AE1048556" s="126"/>
      <c r="AF1048556" s="126"/>
      <c r="AG1048556" s="126"/>
      <c r="AH1048556" s="126"/>
      <c r="AI1048556" s="126"/>
      <c r="AJ1048556" s="126"/>
      <c r="AK1048556" s="126"/>
      <c r="AL1048556" s="126"/>
      <c r="AM1048556" s="126"/>
      <c r="AN1048556" s="126"/>
      <c r="AO1048556" s="126"/>
      <c r="AP1048556" s="126"/>
      <c r="AQ1048556" s="126"/>
      <c r="AR1048556" s="126"/>
      <c r="AS1048556" s="126"/>
      <c r="AT1048556" s="126"/>
      <c r="AU1048556" s="126"/>
      <c r="AV1048556" s="126"/>
      <c r="AW1048556" s="126"/>
      <c r="AX1048556" s="126"/>
      <c r="AY1048556" s="126"/>
      <c r="AZ1048556" s="126"/>
      <c r="BA1048556" s="126"/>
      <c r="BB1048556" s="126"/>
      <c r="BC1048556" s="126"/>
      <c r="BD1048556" s="126"/>
      <c r="BE1048556" s="126"/>
      <c r="BF1048556" s="126"/>
      <c r="BG1048556" s="126"/>
      <c r="BH1048556" s="126"/>
      <c r="BI1048556" s="126"/>
      <c r="BJ1048556" s="126"/>
      <c r="BK1048556" s="126"/>
      <c r="BL1048556" s="126"/>
      <c r="BM1048556" s="126"/>
      <c r="BN1048556" s="126"/>
      <c r="BO1048556" s="126"/>
      <c r="BP1048556" s="126"/>
      <c r="BQ1048556" s="126"/>
      <c r="BR1048556" s="126"/>
      <c r="BS1048556" s="126"/>
      <c r="BT1048556" s="126"/>
      <c r="BU1048556" s="126"/>
      <c r="BV1048556" s="126"/>
      <c r="BW1048556" s="126"/>
      <c r="BX1048556" s="126"/>
      <c r="BY1048556" s="126"/>
      <c r="BZ1048556" s="126"/>
      <c r="CA1048556" s="126"/>
      <c r="CB1048556" s="126"/>
      <c r="CC1048556" s="126"/>
      <c r="CD1048556" s="126"/>
      <c r="CE1048556" s="126"/>
      <c r="CF1048556" s="126"/>
      <c r="CG1048556" s="126"/>
      <c r="CH1048556" s="126"/>
      <c r="CI1048556" s="126"/>
      <c r="CJ1048556" s="126"/>
      <c r="CK1048556" s="126"/>
      <c r="CL1048556" s="126"/>
      <c r="CM1048556" s="126"/>
      <c r="CN1048556" s="126"/>
      <c r="CO1048556" s="126"/>
      <c r="CP1048556" s="126"/>
      <c r="CQ1048556" s="126"/>
      <c r="CR1048556" s="126"/>
      <c r="CS1048556" s="126"/>
      <c r="CT1048556" s="126"/>
      <c r="CU1048556" s="126"/>
      <c r="CV1048556" s="126"/>
      <c r="CW1048556" s="126"/>
      <c r="CX1048556" s="126"/>
      <c r="CY1048556" s="126"/>
      <c r="CZ1048556" s="126"/>
      <c r="DA1048556" s="126"/>
      <c r="DB1048556" s="126"/>
      <c r="DC1048556" s="126"/>
      <c r="DD1048556" s="126"/>
      <c r="DE1048556" s="126"/>
      <c r="DF1048556" s="126"/>
      <c r="DG1048556" s="126"/>
      <c r="DH1048556" s="126"/>
      <c r="DI1048556" s="126"/>
      <c r="DJ1048556" s="126"/>
      <c r="DK1048556" s="126"/>
      <c r="DL1048556" s="126"/>
      <c r="DM1048556" s="126"/>
      <c r="DN1048556" s="126"/>
      <c r="DO1048556" s="126"/>
      <c r="DP1048556" s="126"/>
      <c r="DQ1048556" s="126"/>
      <c r="DR1048556" s="126"/>
      <c r="DS1048556" s="126"/>
      <c r="DT1048556" s="126"/>
      <c r="DU1048556" s="126"/>
      <c r="DV1048556" s="126"/>
      <c r="DW1048556" s="126"/>
      <c r="DX1048556" s="126"/>
      <c r="DY1048556" s="126"/>
      <c r="DZ1048556" s="126"/>
      <c r="EA1048556" s="126"/>
      <c r="EB1048556" s="126"/>
      <c r="EC1048556" s="126"/>
      <c r="ED1048556" s="126"/>
      <c r="EE1048556" s="126"/>
      <c r="EF1048556" s="126"/>
      <c r="EG1048556" s="126"/>
      <c r="EH1048556" s="126"/>
      <c r="EI1048556" s="126"/>
      <c r="EJ1048556" s="126"/>
      <c r="EK1048556" s="126"/>
      <c r="EL1048556" s="126"/>
      <c r="EM1048556" s="126"/>
      <c r="EN1048556" s="126"/>
      <c r="EO1048556" s="126"/>
      <c r="EP1048556" s="126"/>
      <c r="EQ1048556" s="126"/>
      <c r="ER1048556" s="126"/>
      <c r="ES1048556" s="126"/>
      <c r="ET1048556" s="126"/>
      <c r="EU1048556" s="126"/>
      <c r="EV1048556" s="126"/>
      <c r="EW1048556" s="126"/>
      <c r="EX1048556" s="126"/>
      <c r="EY1048556" s="126"/>
      <c r="EZ1048556" s="126"/>
      <c r="FA1048556" s="126"/>
      <c r="FB1048556" s="126"/>
      <c r="FC1048556" s="126"/>
      <c r="FD1048556" s="126"/>
      <c r="FE1048556" s="126"/>
      <c r="FF1048556" s="126"/>
      <c r="FG1048556" s="126"/>
      <c r="FH1048556" s="126"/>
      <c r="FI1048556" s="126"/>
      <c r="FJ1048556" s="126"/>
      <c r="FK1048556" s="126"/>
      <c r="FL1048556" s="126"/>
      <c r="FM1048556" s="126"/>
      <c r="FN1048556" s="126"/>
      <c r="FO1048556" s="126"/>
      <c r="FP1048556" s="126"/>
      <c r="FQ1048556" s="126"/>
      <c r="FR1048556" s="126"/>
      <c r="FS1048556" s="126"/>
      <c r="FT1048556" s="126"/>
      <c r="FU1048556" s="126"/>
      <c r="FV1048556" s="126"/>
      <c r="FW1048556" s="126"/>
      <c r="FX1048556" s="126"/>
      <c r="FY1048556" s="126"/>
      <c r="FZ1048556" s="126"/>
      <c r="GA1048556" s="126"/>
      <c r="GB1048556" s="126"/>
      <c r="GC1048556" s="126"/>
      <c r="GD1048556" s="126"/>
      <c r="GE1048556" s="126"/>
      <c r="GF1048556" s="126"/>
      <c r="GG1048556" s="126"/>
      <c r="GH1048556" s="126"/>
      <c r="GI1048556" s="126"/>
      <c r="GJ1048556" s="126"/>
      <c r="GK1048556" s="126"/>
      <c r="GL1048556" s="126"/>
      <c r="GM1048556" s="126"/>
      <c r="GN1048556" s="126"/>
      <c r="GO1048556" s="126"/>
      <c r="GP1048556" s="126"/>
      <c r="GQ1048556" s="126"/>
      <c r="GR1048556" s="126"/>
      <c r="GS1048556" s="126"/>
      <c r="GT1048556" s="126"/>
      <c r="GU1048556" s="126"/>
      <c r="GV1048556" s="126"/>
      <c r="GW1048556" s="126"/>
      <c r="GX1048556" s="126"/>
      <c r="GY1048556" s="126"/>
      <c r="GZ1048556" s="126"/>
      <c r="HA1048556" s="126"/>
      <c r="HB1048556" s="126"/>
      <c r="HC1048556" s="126"/>
      <c r="HD1048556" s="126"/>
      <c r="HE1048556" s="126"/>
      <c r="HF1048556" s="126"/>
      <c r="HG1048556" s="126"/>
      <c r="HH1048556" s="126"/>
      <c r="HI1048556" s="126"/>
      <c r="HJ1048556" s="126"/>
      <c r="HK1048556" s="126"/>
      <c r="HL1048556" s="126"/>
      <c r="HM1048556" s="126"/>
      <c r="HN1048556" s="126"/>
      <c r="HO1048556" s="126"/>
      <c r="HP1048556" s="126"/>
      <c r="HQ1048556" s="126"/>
      <c r="HR1048556" s="126"/>
      <c r="HS1048556" s="126"/>
      <c r="HT1048556" s="126"/>
      <c r="HU1048556" s="126"/>
      <c r="HV1048556" s="126"/>
      <c r="HW1048556" s="126"/>
      <c r="HX1048556" s="126"/>
      <c r="HY1048556" s="126"/>
      <c r="HZ1048556" s="126"/>
      <c r="IA1048556" s="126"/>
      <c r="IB1048556" s="126"/>
      <c r="IC1048556" s="126"/>
      <c r="ID1048556" s="126"/>
      <c r="IE1048556" s="126"/>
      <c r="IF1048556" s="126"/>
      <c r="IG1048556" s="126"/>
      <c r="IH1048556" s="126"/>
      <c r="II1048556" s="126"/>
      <c r="IJ1048556" s="126"/>
      <c r="IK1048556" s="126"/>
      <c r="IL1048556" s="126"/>
      <c r="IM1048556" s="126"/>
      <c r="IN1048556" s="126"/>
      <c r="IO1048556" s="126"/>
      <c r="IP1048556" s="126"/>
      <c r="IQ1048556" s="126"/>
      <c r="IR1048556" s="126"/>
      <c r="IS1048556" s="126"/>
      <c r="IT1048556" s="126"/>
      <c r="IU1048556" s="126"/>
      <c r="IV1048556" s="126"/>
      <c r="IW1048556" s="126"/>
    </row>
    <row r="1048557" spans="3:257" s="195" customFormat="1" ht="12.75" customHeight="1">
      <c r="C1048557" s="196"/>
      <c r="D1048557" s="196"/>
      <c r="E1048557" s="196"/>
      <c r="F1048557" s="196"/>
      <c r="G1048557" s="126"/>
      <c r="H1048557" s="126"/>
      <c r="I1048557" s="126"/>
      <c r="J1048557" s="126"/>
      <c r="K1048557" s="126"/>
      <c r="L1048557" s="126"/>
      <c r="M1048557" s="126"/>
      <c r="N1048557" s="126"/>
      <c r="O1048557" s="126"/>
      <c r="P1048557" s="126"/>
      <c r="Q1048557" s="126"/>
      <c r="R1048557" s="126"/>
      <c r="S1048557" s="126"/>
      <c r="T1048557" s="126"/>
      <c r="U1048557" s="126"/>
      <c r="V1048557" s="126"/>
      <c r="W1048557" s="126"/>
      <c r="X1048557" s="126"/>
      <c r="Y1048557" s="126"/>
      <c r="Z1048557" s="126"/>
      <c r="AA1048557" s="126"/>
      <c r="AB1048557" s="126"/>
      <c r="AC1048557" s="126"/>
      <c r="AD1048557" s="126"/>
      <c r="AE1048557" s="126"/>
      <c r="AF1048557" s="126"/>
      <c r="AG1048557" s="126"/>
      <c r="AH1048557" s="126"/>
      <c r="AI1048557" s="126"/>
      <c r="AJ1048557" s="126"/>
      <c r="AK1048557" s="126"/>
      <c r="AL1048557" s="126"/>
      <c r="AM1048557" s="126"/>
      <c r="AN1048557" s="126"/>
      <c r="AO1048557" s="126"/>
      <c r="AP1048557" s="126"/>
      <c r="AQ1048557" s="126"/>
      <c r="AR1048557" s="126"/>
      <c r="AS1048557" s="126"/>
      <c r="AT1048557" s="126"/>
      <c r="AU1048557" s="126"/>
      <c r="AV1048557" s="126"/>
      <c r="AW1048557" s="126"/>
      <c r="AX1048557" s="126"/>
      <c r="AY1048557" s="126"/>
      <c r="AZ1048557" s="126"/>
      <c r="BA1048557" s="126"/>
      <c r="BB1048557" s="126"/>
      <c r="BC1048557" s="126"/>
      <c r="BD1048557" s="126"/>
      <c r="BE1048557" s="126"/>
      <c r="BF1048557" s="126"/>
      <c r="BG1048557" s="126"/>
      <c r="BH1048557" s="126"/>
      <c r="BI1048557" s="126"/>
      <c r="BJ1048557" s="126"/>
      <c r="BK1048557" s="126"/>
      <c r="BL1048557" s="126"/>
      <c r="BM1048557" s="126"/>
      <c r="BN1048557" s="126"/>
      <c r="BO1048557" s="126"/>
      <c r="BP1048557" s="126"/>
      <c r="BQ1048557" s="126"/>
      <c r="BR1048557" s="126"/>
      <c r="BS1048557" s="126"/>
      <c r="BT1048557" s="126"/>
      <c r="BU1048557" s="126"/>
      <c r="BV1048557" s="126"/>
      <c r="BW1048557" s="126"/>
      <c r="BX1048557" s="126"/>
      <c r="BY1048557" s="126"/>
      <c r="BZ1048557" s="126"/>
      <c r="CA1048557" s="126"/>
      <c r="CB1048557" s="126"/>
      <c r="CC1048557" s="126"/>
      <c r="CD1048557" s="126"/>
      <c r="CE1048557" s="126"/>
      <c r="CF1048557" s="126"/>
      <c r="CG1048557" s="126"/>
      <c r="CH1048557" s="126"/>
      <c r="CI1048557" s="126"/>
      <c r="CJ1048557" s="126"/>
      <c r="CK1048557" s="126"/>
      <c r="CL1048557" s="126"/>
      <c r="CM1048557" s="126"/>
      <c r="CN1048557" s="126"/>
      <c r="CO1048557" s="126"/>
      <c r="CP1048557" s="126"/>
      <c r="CQ1048557" s="126"/>
      <c r="CR1048557" s="126"/>
      <c r="CS1048557" s="126"/>
      <c r="CT1048557" s="126"/>
      <c r="CU1048557" s="126"/>
      <c r="CV1048557" s="126"/>
      <c r="CW1048557" s="126"/>
      <c r="CX1048557" s="126"/>
      <c r="CY1048557" s="126"/>
      <c r="CZ1048557" s="126"/>
      <c r="DA1048557" s="126"/>
      <c r="DB1048557" s="126"/>
      <c r="DC1048557" s="126"/>
      <c r="DD1048557" s="126"/>
      <c r="DE1048557" s="126"/>
      <c r="DF1048557" s="126"/>
      <c r="DG1048557" s="126"/>
      <c r="DH1048557" s="126"/>
      <c r="DI1048557" s="126"/>
      <c r="DJ1048557" s="126"/>
      <c r="DK1048557" s="126"/>
      <c r="DL1048557" s="126"/>
      <c r="DM1048557" s="126"/>
      <c r="DN1048557" s="126"/>
      <c r="DO1048557" s="126"/>
      <c r="DP1048557" s="126"/>
      <c r="DQ1048557" s="126"/>
      <c r="DR1048557" s="126"/>
      <c r="DS1048557" s="126"/>
      <c r="DT1048557" s="126"/>
      <c r="DU1048557" s="126"/>
      <c r="DV1048557" s="126"/>
      <c r="DW1048557" s="126"/>
      <c r="DX1048557" s="126"/>
      <c r="DY1048557" s="126"/>
      <c r="DZ1048557" s="126"/>
      <c r="EA1048557" s="126"/>
      <c r="EB1048557" s="126"/>
      <c r="EC1048557" s="126"/>
      <c r="ED1048557" s="126"/>
      <c r="EE1048557" s="126"/>
      <c r="EF1048557" s="126"/>
      <c r="EG1048557" s="126"/>
      <c r="EH1048557" s="126"/>
      <c r="EI1048557" s="126"/>
      <c r="EJ1048557" s="126"/>
      <c r="EK1048557" s="126"/>
      <c r="EL1048557" s="126"/>
      <c r="EM1048557" s="126"/>
      <c r="EN1048557" s="126"/>
      <c r="EO1048557" s="126"/>
      <c r="EP1048557" s="126"/>
      <c r="EQ1048557" s="126"/>
      <c r="ER1048557" s="126"/>
      <c r="ES1048557" s="126"/>
      <c r="ET1048557" s="126"/>
      <c r="EU1048557" s="126"/>
      <c r="EV1048557" s="126"/>
      <c r="EW1048557" s="126"/>
      <c r="EX1048557" s="126"/>
      <c r="EY1048557" s="126"/>
      <c r="EZ1048557" s="126"/>
      <c r="FA1048557" s="126"/>
      <c r="FB1048557" s="126"/>
      <c r="FC1048557" s="126"/>
      <c r="FD1048557" s="126"/>
      <c r="FE1048557" s="126"/>
      <c r="FF1048557" s="126"/>
      <c r="FG1048557" s="126"/>
      <c r="FH1048557" s="126"/>
      <c r="FI1048557" s="126"/>
      <c r="FJ1048557" s="126"/>
      <c r="FK1048557" s="126"/>
      <c r="FL1048557" s="126"/>
      <c r="FM1048557" s="126"/>
      <c r="FN1048557" s="126"/>
      <c r="FO1048557" s="126"/>
      <c r="FP1048557" s="126"/>
      <c r="FQ1048557" s="126"/>
      <c r="FR1048557" s="126"/>
      <c r="FS1048557" s="126"/>
      <c r="FT1048557" s="126"/>
      <c r="FU1048557" s="126"/>
      <c r="FV1048557" s="126"/>
      <c r="FW1048557" s="126"/>
      <c r="FX1048557" s="126"/>
      <c r="FY1048557" s="126"/>
      <c r="FZ1048557" s="126"/>
      <c r="GA1048557" s="126"/>
      <c r="GB1048557" s="126"/>
      <c r="GC1048557" s="126"/>
      <c r="GD1048557" s="126"/>
      <c r="GE1048557" s="126"/>
      <c r="GF1048557" s="126"/>
      <c r="GG1048557" s="126"/>
      <c r="GH1048557" s="126"/>
      <c r="GI1048557" s="126"/>
      <c r="GJ1048557" s="126"/>
      <c r="GK1048557" s="126"/>
      <c r="GL1048557" s="126"/>
      <c r="GM1048557" s="126"/>
      <c r="GN1048557" s="126"/>
      <c r="GO1048557" s="126"/>
      <c r="GP1048557" s="126"/>
      <c r="GQ1048557" s="126"/>
      <c r="GR1048557" s="126"/>
      <c r="GS1048557" s="126"/>
      <c r="GT1048557" s="126"/>
      <c r="GU1048557" s="126"/>
      <c r="GV1048557" s="126"/>
      <c r="GW1048557" s="126"/>
      <c r="GX1048557" s="126"/>
      <c r="GY1048557" s="126"/>
      <c r="GZ1048557" s="126"/>
      <c r="HA1048557" s="126"/>
      <c r="HB1048557" s="126"/>
      <c r="HC1048557" s="126"/>
      <c r="HD1048557" s="126"/>
      <c r="HE1048557" s="126"/>
      <c r="HF1048557" s="126"/>
      <c r="HG1048557" s="126"/>
      <c r="HH1048557" s="126"/>
      <c r="HI1048557" s="126"/>
      <c r="HJ1048557" s="126"/>
      <c r="HK1048557" s="126"/>
      <c r="HL1048557" s="126"/>
      <c r="HM1048557" s="126"/>
      <c r="HN1048557" s="126"/>
      <c r="HO1048557" s="126"/>
      <c r="HP1048557" s="126"/>
      <c r="HQ1048557" s="126"/>
      <c r="HR1048557" s="126"/>
      <c r="HS1048557" s="126"/>
      <c r="HT1048557" s="126"/>
      <c r="HU1048557" s="126"/>
      <c r="HV1048557" s="126"/>
      <c r="HW1048557" s="126"/>
      <c r="HX1048557" s="126"/>
      <c r="HY1048557" s="126"/>
      <c r="HZ1048557" s="126"/>
      <c r="IA1048557" s="126"/>
      <c r="IB1048557" s="126"/>
      <c r="IC1048557" s="126"/>
      <c r="ID1048557" s="126"/>
      <c r="IE1048557" s="126"/>
      <c r="IF1048557" s="126"/>
      <c r="IG1048557" s="126"/>
      <c r="IH1048557" s="126"/>
      <c r="II1048557" s="126"/>
      <c r="IJ1048557" s="126"/>
      <c r="IK1048557" s="126"/>
      <c r="IL1048557" s="126"/>
      <c r="IM1048557" s="126"/>
      <c r="IN1048557" s="126"/>
      <c r="IO1048557" s="126"/>
      <c r="IP1048557" s="126"/>
      <c r="IQ1048557" s="126"/>
      <c r="IR1048557" s="126"/>
      <c r="IS1048557" s="126"/>
      <c r="IT1048557" s="126"/>
      <c r="IU1048557" s="126"/>
      <c r="IV1048557" s="126"/>
      <c r="IW1048557" s="126"/>
    </row>
    <row r="1048558" spans="3:257" s="195" customFormat="1" ht="12.75" customHeight="1">
      <c r="C1048558" s="196"/>
      <c r="D1048558" s="196"/>
      <c r="E1048558" s="196"/>
      <c r="F1048558" s="196"/>
      <c r="G1048558" s="126"/>
      <c r="H1048558" s="126"/>
      <c r="I1048558" s="126"/>
      <c r="J1048558" s="126"/>
      <c r="K1048558" s="126"/>
      <c r="L1048558" s="126"/>
      <c r="M1048558" s="126"/>
      <c r="N1048558" s="126"/>
      <c r="O1048558" s="126"/>
      <c r="P1048558" s="126"/>
      <c r="Q1048558" s="126"/>
      <c r="R1048558" s="126"/>
      <c r="S1048558" s="126"/>
      <c r="T1048558" s="126"/>
      <c r="U1048558" s="126"/>
      <c r="V1048558" s="126"/>
      <c r="W1048558" s="126"/>
      <c r="X1048558" s="126"/>
      <c r="Y1048558" s="126"/>
      <c r="Z1048558" s="126"/>
      <c r="AA1048558" s="126"/>
      <c r="AB1048558" s="126"/>
      <c r="AC1048558" s="126"/>
      <c r="AD1048558" s="126"/>
      <c r="AE1048558" s="126"/>
      <c r="AF1048558" s="126"/>
      <c r="AG1048558" s="126"/>
      <c r="AH1048558" s="126"/>
      <c r="AI1048558" s="126"/>
      <c r="AJ1048558" s="126"/>
      <c r="AK1048558" s="126"/>
      <c r="AL1048558" s="126"/>
      <c r="AM1048558" s="126"/>
      <c r="AN1048558" s="126"/>
      <c r="AO1048558" s="126"/>
      <c r="AP1048558" s="126"/>
      <c r="AQ1048558" s="126"/>
      <c r="AR1048558" s="126"/>
      <c r="AS1048558" s="126"/>
      <c r="AT1048558" s="126"/>
      <c r="AU1048558" s="126"/>
      <c r="AV1048558" s="126"/>
      <c r="AW1048558" s="126"/>
      <c r="AX1048558" s="126"/>
      <c r="AY1048558" s="126"/>
      <c r="AZ1048558" s="126"/>
      <c r="BA1048558" s="126"/>
      <c r="BB1048558" s="126"/>
      <c r="BC1048558" s="126"/>
      <c r="BD1048558" s="126"/>
      <c r="BE1048558" s="126"/>
      <c r="BF1048558" s="126"/>
      <c r="BG1048558" s="126"/>
      <c r="BH1048558" s="126"/>
      <c r="BI1048558" s="126"/>
      <c r="BJ1048558" s="126"/>
      <c r="BK1048558" s="126"/>
      <c r="BL1048558" s="126"/>
      <c r="BM1048558" s="126"/>
      <c r="BN1048558" s="126"/>
      <c r="BO1048558" s="126"/>
      <c r="BP1048558" s="126"/>
      <c r="BQ1048558" s="126"/>
      <c r="BR1048558" s="126"/>
      <c r="BS1048558" s="126"/>
      <c r="BT1048558" s="126"/>
      <c r="BU1048558" s="126"/>
      <c r="BV1048558" s="126"/>
      <c r="BW1048558" s="126"/>
      <c r="BX1048558" s="126"/>
      <c r="BY1048558" s="126"/>
      <c r="BZ1048558" s="126"/>
      <c r="CA1048558" s="126"/>
      <c r="CB1048558" s="126"/>
      <c r="CC1048558" s="126"/>
      <c r="CD1048558" s="126"/>
      <c r="CE1048558" s="126"/>
      <c r="CF1048558" s="126"/>
      <c r="CG1048558" s="126"/>
      <c r="CH1048558" s="126"/>
      <c r="CI1048558" s="126"/>
      <c r="CJ1048558" s="126"/>
      <c r="CK1048558" s="126"/>
      <c r="CL1048558" s="126"/>
      <c r="CM1048558" s="126"/>
      <c r="CN1048558" s="126"/>
      <c r="CO1048558" s="126"/>
      <c r="CP1048558" s="126"/>
      <c r="CQ1048558" s="126"/>
      <c r="CR1048558" s="126"/>
      <c r="CS1048558" s="126"/>
      <c r="CT1048558" s="126"/>
      <c r="CU1048558" s="126"/>
      <c r="CV1048558" s="126"/>
      <c r="CW1048558" s="126"/>
      <c r="CX1048558" s="126"/>
      <c r="CY1048558" s="126"/>
      <c r="CZ1048558" s="126"/>
      <c r="DA1048558" s="126"/>
      <c r="DB1048558" s="126"/>
      <c r="DC1048558" s="126"/>
      <c r="DD1048558" s="126"/>
      <c r="DE1048558" s="126"/>
      <c r="DF1048558" s="126"/>
      <c r="DG1048558" s="126"/>
      <c r="DH1048558" s="126"/>
      <c r="DI1048558" s="126"/>
      <c r="DJ1048558" s="126"/>
      <c r="DK1048558" s="126"/>
      <c r="DL1048558" s="126"/>
      <c r="DM1048558" s="126"/>
      <c r="DN1048558" s="126"/>
      <c r="DO1048558" s="126"/>
      <c r="DP1048558" s="126"/>
      <c r="DQ1048558" s="126"/>
      <c r="DR1048558" s="126"/>
      <c r="DS1048558" s="126"/>
      <c r="DT1048558" s="126"/>
      <c r="DU1048558" s="126"/>
      <c r="DV1048558" s="126"/>
      <c r="DW1048558" s="126"/>
      <c r="DX1048558" s="126"/>
      <c r="DY1048558" s="126"/>
      <c r="DZ1048558" s="126"/>
      <c r="EA1048558" s="126"/>
      <c r="EB1048558" s="126"/>
      <c r="EC1048558" s="126"/>
      <c r="ED1048558" s="126"/>
      <c r="EE1048558" s="126"/>
      <c r="EF1048558" s="126"/>
      <c r="EG1048558" s="126"/>
      <c r="EH1048558" s="126"/>
      <c r="EI1048558" s="126"/>
      <c r="EJ1048558" s="126"/>
      <c r="EK1048558" s="126"/>
      <c r="EL1048558" s="126"/>
      <c r="EM1048558" s="126"/>
      <c r="EN1048558" s="126"/>
      <c r="EO1048558" s="126"/>
      <c r="EP1048558" s="126"/>
      <c r="EQ1048558" s="126"/>
      <c r="ER1048558" s="126"/>
      <c r="ES1048558" s="126"/>
      <c r="ET1048558" s="126"/>
      <c r="EU1048558" s="126"/>
      <c r="EV1048558" s="126"/>
      <c r="EW1048558" s="126"/>
      <c r="EX1048558" s="126"/>
      <c r="EY1048558" s="126"/>
      <c r="EZ1048558" s="126"/>
      <c r="FA1048558" s="126"/>
      <c r="FB1048558" s="126"/>
      <c r="FC1048558" s="126"/>
      <c r="FD1048558" s="126"/>
      <c r="FE1048558" s="126"/>
      <c r="FF1048558" s="126"/>
      <c r="FG1048558" s="126"/>
      <c r="FH1048558" s="126"/>
      <c r="FI1048558" s="126"/>
      <c r="FJ1048558" s="126"/>
      <c r="FK1048558" s="126"/>
      <c r="FL1048558" s="126"/>
      <c r="FM1048558" s="126"/>
      <c r="FN1048558" s="126"/>
      <c r="FO1048558" s="126"/>
      <c r="FP1048558" s="126"/>
      <c r="FQ1048558" s="126"/>
      <c r="FR1048558" s="126"/>
      <c r="FS1048558" s="126"/>
      <c r="FT1048558" s="126"/>
      <c r="FU1048558" s="126"/>
      <c r="FV1048558" s="126"/>
      <c r="FW1048558" s="126"/>
      <c r="FX1048558" s="126"/>
      <c r="FY1048558" s="126"/>
      <c r="FZ1048558" s="126"/>
      <c r="GA1048558" s="126"/>
      <c r="GB1048558" s="126"/>
      <c r="GC1048558" s="126"/>
      <c r="GD1048558" s="126"/>
      <c r="GE1048558" s="126"/>
      <c r="GF1048558" s="126"/>
      <c r="GG1048558" s="126"/>
      <c r="GH1048558" s="126"/>
      <c r="GI1048558" s="126"/>
      <c r="GJ1048558" s="126"/>
      <c r="GK1048558" s="126"/>
      <c r="GL1048558" s="126"/>
      <c r="GM1048558" s="126"/>
      <c r="GN1048558" s="126"/>
      <c r="GO1048558" s="126"/>
      <c r="GP1048558" s="126"/>
      <c r="GQ1048558" s="126"/>
      <c r="GR1048558" s="126"/>
      <c r="GS1048558" s="126"/>
      <c r="GT1048558" s="126"/>
      <c r="GU1048558" s="126"/>
      <c r="GV1048558" s="126"/>
      <c r="GW1048558" s="126"/>
      <c r="GX1048558" s="126"/>
      <c r="GY1048558" s="126"/>
      <c r="GZ1048558" s="126"/>
      <c r="HA1048558" s="126"/>
      <c r="HB1048558" s="126"/>
      <c r="HC1048558" s="126"/>
      <c r="HD1048558" s="126"/>
      <c r="HE1048558" s="126"/>
      <c r="HF1048558" s="126"/>
      <c r="HG1048558" s="126"/>
      <c r="HH1048558" s="126"/>
      <c r="HI1048558" s="126"/>
      <c r="HJ1048558" s="126"/>
      <c r="HK1048558" s="126"/>
      <c r="HL1048558" s="126"/>
      <c r="HM1048558" s="126"/>
      <c r="HN1048558" s="126"/>
      <c r="HO1048558" s="126"/>
      <c r="HP1048558" s="126"/>
      <c r="HQ1048558" s="126"/>
      <c r="HR1048558" s="126"/>
      <c r="HS1048558" s="126"/>
      <c r="HT1048558" s="126"/>
      <c r="HU1048558" s="126"/>
      <c r="HV1048558" s="126"/>
      <c r="HW1048558" s="126"/>
      <c r="HX1048558" s="126"/>
      <c r="HY1048558" s="126"/>
      <c r="HZ1048558" s="126"/>
      <c r="IA1048558" s="126"/>
      <c r="IB1048558" s="126"/>
      <c r="IC1048558" s="126"/>
      <c r="ID1048558" s="126"/>
      <c r="IE1048558" s="126"/>
      <c r="IF1048558" s="126"/>
      <c r="IG1048558" s="126"/>
      <c r="IH1048558" s="126"/>
      <c r="II1048558" s="126"/>
      <c r="IJ1048558" s="126"/>
      <c r="IK1048558" s="126"/>
      <c r="IL1048558" s="126"/>
      <c r="IM1048558" s="126"/>
      <c r="IN1048558" s="126"/>
      <c r="IO1048558" s="126"/>
      <c r="IP1048558" s="126"/>
      <c r="IQ1048558" s="126"/>
      <c r="IR1048558" s="126"/>
      <c r="IS1048558" s="126"/>
      <c r="IT1048558" s="126"/>
      <c r="IU1048558" s="126"/>
      <c r="IV1048558" s="126"/>
      <c r="IW1048558" s="126"/>
    </row>
    <row r="1048559" spans="3:257" s="195" customFormat="1" ht="12.75" customHeight="1">
      <c r="C1048559" s="196"/>
      <c r="D1048559" s="196"/>
      <c r="E1048559" s="196"/>
      <c r="F1048559" s="196"/>
      <c r="G1048559" s="126"/>
      <c r="H1048559" s="126"/>
      <c r="I1048559" s="126"/>
      <c r="J1048559" s="126"/>
      <c r="K1048559" s="126"/>
      <c r="L1048559" s="126"/>
      <c r="M1048559" s="126"/>
      <c r="N1048559" s="126"/>
      <c r="O1048559" s="126"/>
      <c r="P1048559" s="126"/>
      <c r="Q1048559" s="126"/>
      <c r="R1048559" s="126"/>
      <c r="S1048559" s="126"/>
      <c r="T1048559" s="126"/>
      <c r="U1048559" s="126"/>
      <c r="V1048559" s="126"/>
      <c r="W1048559" s="126"/>
      <c r="X1048559" s="126"/>
      <c r="Y1048559" s="126"/>
      <c r="Z1048559" s="126"/>
      <c r="AA1048559" s="126"/>
      <c r="AB1048559" s="126"/>
      <c r="AC1048559" s="126"/>
      <c r="AD1048559" s="126"/>
      <c r="AE1048559" s="126"/>
      <c r="AF1048559" s="126"/>
      <c r="AG1048559" s="126"/>
      <c r="AH1048559" s="126"/>
      <c r="AI1048559" s="126"/>
      <c r="AJ1048559" s="126"/>
      <c r="AK1048559" s="126"/>
      <c r="AL1048559" s="126"/>
      <c r="AM1048559" s="126"/>
      <c r="AN1048559" s="126"/>
      <c r="AO1048559" s="126"/>
      <c r="AP1048559" s="126"/>
      <c r="AQ1048559" s="126"/>
      <c r="AR1048559" s="126"/>
      <c r="AS1048559" s="126"/>
      <c r="AT1048559" s="126"/>
      <c r="AU1048559" s="126"/>
      <c r="AV1048559" s="126"/>
      <c r="AW1048559" s="126"/>
      <c r="AX1048559" s="126"/>
      <c r="AY1048559" s="126"/>
      <c r="AZ1048559" s="126"/>
      <c r="BA1048559" s="126"/>
      <c r="BB1048559" s="126"/>
      <c r="BC1048559" s="126"/>
      <c r="BD1048559" s="126"/>
      <c r="BE1048559" s="126"/>
      <c r="BF1048559" s="126"/>
      <c r="BG1048559" s="126"/>
      <c r="BH1048559" s="126"/>
      <c r="BI1048559" s="126"/>
      <c r="BJ1048559" s="126"/>
      <c r="BK1048559" s="126"/>
      <c r="BL1048559" s="126"/>
      <c r="BM1048559" s="126"/>
      <c r="BN1048559" s="126"/>
      <c r="BO1048559" s="126"/>
      <c r="BP1048559" s="126"/>
      <c r="BQ1048559" s="126"/>
      <c r="BR1048559" s="126"/>
      <c r="BS1048559" s="126"/>
      <c r="BT1048559" s="126"/>
      <c r="BU1048559" s="126"/>
      <c r="BV1048559" s="126"/>
      <c r="BW1048559" s="126"/>
      <c r="BX1048559" s="126"/>
      <c r="BY1048559" s="126"/>
      <c r="BZ1048559" s="126"/>
      <c r="CA1048559" s="126"/>
      <c r="CB1048559" s="126"/>
      <c r="CC1048559" s="126"/>
      <c r="CD1048559" s="126"/>
      <c r="CE1048559" s="126"/>
      <c r="CF1048559" s="126"/>
      <c r="CG1048559" s="126"/>
      <c r="CH1048559" s="126"/>
      <c r="CI1048559" s="126"/>
      <c r="CJ1048559" s="126"/>
      <c r="CK1048559" s="126"/>
      <c r="CL1048559" s="126"/>
      <c r="CM1048559" s="126"/>
      <c r="CN1048559" s="126"/>
      <c r="CO1048559" s="126"/>
      <c r="CP1048559" s="126"/>
      <c r="CQ1048559" s="126"/>
      <c r="CR1048559" s="126"/>
      <c r="CS1048559" s="126"/>
      <c r="CT1048559" s="126"/>
      <c r="CU1048559" s="126"/>
      <c r="CV1048559" s="126"/>
      <c r="CW1048559" s="126"/>
      <c r="CX1048559" s="126"/>
      <c r="CY1048559" s="126"/>
      <c r="CZ1048559" s="126"/>
      <c r="DA1048559" s="126"/>
      <c r="DB1048559" s="126"/>
      <c r="DC1048559" s="126"/>
      <c r="DD1048559" s="126"/>
      <c r="DE1048559" s="126"/>
      <c r="DF1048559" s="126"/>
      <c r="DG1048559" s="126"/>
      <c r="DH1048559" s="126"/>
      <c r="DI1048559" s="126"/>
      <c r="DJ1048559" s="126"/>
      <c r="DK1048559" s="126"/>
      <c r="DL1048559" s="126"/>
      <c r="DM1048559" s="126"/>
      <c r="DN1048559" s="126"/>
      <c r="DO1048559" s="126"/>
      <c r="DP1048559" s="126"/>
      <c r="DQ1048559" s="126"/>
      <c r="DR1048559" s="126"/>
      <c r="DS1048559" s="126"/>
      <c r="DT1048559" s="126"/>
      <c r="DU1048559" s="126"/>
      <c r="DV1048559" s="126"/>
      <c r="DW1048559" s="126"/>
      <c r="DX1048559" s="126"/>
      <c r="DY1048559" s="126"/>
      <c r="DZ1048559" s="126"/>
      <c r="EA1048559" s="126"/>
      <c r="EB1048559" s="126"/>
      <c r="EC1048559" s="126"/>
      <c r="ED1048559" s="126"/>
      <c r="EE1048559" s="126"/>
      <c r="EF1048559" s="126"/>
      <c r="EG1048559" s="126"/>
      <c r="EH1048559" s="126"/>
      <c r="EI1048559" s="126"/>
      <c r="EJ1048559" s="126"/>
      <c r="EK1048559" s="126"/>
      <c r="EL1048559" s="126"/>
      <c r="EM1048559" s="126"/>
      <c r="EN1048559" s="126"/>
      <c r="EO1048559" s="126"/>
      <c r="EP1048559" s="126"/>
      <c r="EQ1048559" s="126"/>
      <c r="ER1048559" s="126"/>
      <c r="ES1048559" s="126"/>
      <c r="ET1048559" s="126"/>
      <c r="EU1048559" s="126"/>
      <c r="EV1048559" s="126"/>
      <c r="EW1048559" s="126"/>
      <c r="EX1048559" s="126"/>
      <c r="EY1048559" s="126"/>
      <c r="EZ1048559" s="126"/>
      <c r="FA1048559" s="126"/>
      <c r="FB1048559" s="126"/>
      <c r="FC1048559" s="126"/>
      <c r="FD1048559" s="126"/>
      <c r="FE1048559" s="126"/>
      <c r="FF1048559" s="126"/>
      <c r="FG1048559" s="126"/>
      <c r="FH1048559" s="126"/>
      <c r="FI1048559" s="126"/>
      <c r="FJ1048559" s="126"/>
      <c r="FK1048559" s="126"/>
      <c r="FL1048559" s="126"/>
      <c r="FM1048559" s="126"/>
      <c r="FN1048559" s="126"/>
      <c r="FO1048559" s="126"/>
      <c r="FP1048559" s="126"/>
      <c r="FQ1048559" s="126"/>
      <c r="FR1048559" s="126"/>
      <c r="FS1048559" s="126"/>
      <c r="FT1048559" s="126"/>
      <c r="FU1048559" s="126"/>
      <c r="FV1048559" s="126"/>
      <c r="FW1048559" s="126"/>
      <c r="FX1048559" s="126"/>
      <c r="FY1048559" s="126"/>
      <c r="FZ1048559" s="126"/>
      <c r="GA1048559" s="126"/>
      <c r="GB1048559" s="126"/>
      <c r="GC1048559" s="126"/>
      <c r="GD1048559" s="126"/>
      <c r="GE1048559" s="126"/>
      <c r="GF1048559" s="126"/>
      <c r="GG1048559" s="126"/>
      <c r="GH1048559" s="126"/>
      <c r="GI1048559" s="126"/>
      <c r="GJ1048559" s="126"/>
      <c r="GK1048559" s="126"/>
      <c r="GL1048559" s="126"/>
      <c r="GM1048559" s="126"/>
      <c r="GN1048559" s="126"/>
      <c r="GO1048559" s="126"/>
      <c r="GP1048559" s="126"/>
      <c r="GQ1048559" s="126"/>
      <c r="GR1048559" s="126"/>
      <c r="GS1048559" s="126"/>
      <c r="GT1048559" s="126"/>
      <c r="GU1048559" s="126"/>
      <c r="GV1048559" s="126"/>
      <c r="GW1048559" s="126"/>
      <c r="GX1048559" s="126"/>
      <c r="GY1048559" s="126"/>
      <c r="GZ1048559" s="126"/>
      <c r="HA1048559" s="126"/>
      <c r="HB1048559" s="126"/>
      <c r="HC1048559" s="126"/>
      <c r="HD1048559" s="126"/>
      <c r="HE1048559" s="126"/>
      <c r="HF1048559" s="126"/>
      <c r="HG1048559" s="126"/>
      <c r="HH1048559" s="126"/>
      <c r="HI1048559" s="126"/>
      <c r="HJ1048559" s="126"/>
      <c r="HK1048559" s="126"/>
      <c r="HL1048559" s="126"/>
      <c r="HM1048559" s="126"/>
      <c r="HN1048559" s="126"/>
      <c r="HO1048559" s="126"/>
      <c r="HP1048559" s="126"/>
      <c r="HQ1048559" s="126"/>
      <c r="HR1048559" s="126"/>
      <c r="HS1048559" s="126"/>
      <c r="HT1048559" s="126"/>
      <c r="HU1048559" s="126"/>
      <c r="HV1048559" s="126"/>
      <c r="HW1048559" s="126"/>
      <c r="HX1048559" s="126"/>
      <c r="HY1048559" s="126"/>
      <c r="HZ1048559" s="126"/>
      <c r="IA1048559" s="126"/>
      <c r="IB1048559" s="126"/>
      <c r="IC1048559" s="126"/>
      <c r="ID1048559" s="126"/>
      <c r="IE1048559" s="126"/>
      <c r="IF1048559" s="126"/>
      <c r="IG1048559" s="126"/>
      <c r="IH1048559" s="126"/>
      <c r="II1048559" s="126"/>
      <c r="IJ1048559" s="126"/>
      <c r="IK1048559" s="126"/>
      <c r="IL1048559" s="126"/>
      <c r="IM1048559" s="126"/>
      <c r="IN1048559" s="126"/>
      <c r="IO1048559" s="126"/>
      <c r="IP1048559" s="126"/>
      <c r="IQ1048559" s="126"/>
      <c r="IR1048559" s="126"/>
      <c r="IS1048559" s="126"/>
      <c r="IT1048559" s="126"/>
      <c r="IU1048559" s="126"/>
      <c r="IV1048559" s="126"/>
      <c r="IW1048559" s="126"/>
    </row>
    <row r="1048560" spans="3:257" s="195" customFormat="1" ht="12.75" customHeight="1">
      <c r="C1048560" s="196"/>
      <c r="D1048560" s="196"/>
      <c r="E1048560" s="196"/>
      <c r="F1048560" s="196"/>
      <c r="G1048560" s="126"/>
      <c r="H1048560" s="126"/>
      <c r="I1048560" s="126"/>
      <c r="J1048560" s="126"/>
      <c r="K1048560" s="126"/>
      <c r="L1048560" s="126"/>
      <c r="M1048560" s="126"/>
      <c r="N1048560" s="126"/>
      <c r="O1048560" s="126"/>
      <c r="P1048560" s="126"/>
      <c r="Q1048560" s="126"/>
      <c r="R1048560" s="126"/>
      <c r="S1048560" s="126"/>
      <c r="T1048560" s="126"/>
      <c r="U1048560" s="126"/>
      <c r="V1048560" s="126"/>
      <c r="W1048560" s="126"/>
      <c r="X1048560" s="126"/>
      <c r="Y1048560" s="126"/>
      <c r="Z1048560" s="126"/>
      <c r="AA1048560" s="126"/>
      <c r="AB1048560" s="126"/>
      <c r="AC1048560" s="126"/>
      <c r="AD1048560" s="126"/>
      <c r="AE1048560" s="126"/>
      <c r="AF1048560" s="126"/>
      <c r="AG1048560" s="126"/>
      <c r="AH1048560" s="126"/>
      <c r="AI1048560" s="126"/>
      <c r="AJ1048560" s="126"/>
      <c r="AK1048560" s="126"/>
      <c r="AL1048560" s="126"/>
      <c r="AM1048560" s="126"/>
      <c r="AN1048560" s="126"/>
      <c r="AO1048560" s="126"/>
      <c r="AP1048560" s="126"/>
      <c r="AQ1048560" s="126"/>
      <c r="AR1048560" s="126"/>
      <c r="AS1048560" s="126"/>
      <c r="AT1048560" s="126"/>
      <c r="AU1048560" s="126"/>
      <c r="AV1048560" s="126"/>
      <c r="AW1048560" s="126"/>
      <c r="AX1048560" s="126"/>
      <c r="AY1048560" s="126"/>
      <c r="AZ1048560" s="126"/>
      <c r="BA1048560" s="126"/>
      <c r="BB1048560" s="126"/>
      <c r="BC1048560" s="126"/>
      <c r="BD1048560" s="126"/>
      <c r="BE1048560" s="126"/>
      <c r="BF1048560" s="126"/>
      <c r="BG1048560" s="126"/>
      <c r="BH1048560" s="126"/>
      <c r="BI1048560" s="126"/>
      <c r="BJ1048560" s="126"/>
      <c r="BK1048560" s="126"/>
      <c r="BL1048560" s="126"/>
      <c r="BM1048560" s="126"/>
      <c r="BN1048560" s="126"/>
      <c r="BO1048560" s="126"/>
      <c r="BP1048560" s="126"/>
      <c r="BQ1048560" s="126"/>
      <c r="BR1048560" s="126"/>
      <c r="BS1048560" s="126"/>
      <c r="BT1048560" s="126"/>
      <c r="BU1048560" s="126"/>
      <c r="BV1048560" s="126"/>
      <c r="BW1048560" s="126"/>
      <c r="BX1048560" s="126"/>
      <c r="BY1048560" s="126"/>
      <c r="BZ1048560" s="126"/>
      <c r="CA1048560" s="126"/>
      <c r="CB1048560" s="126"/>
      <c r="CC1048560" s="126"/>
      <c r="CD1048560" s="126"/>
      <c r="CE1048560" s="126"/>
      <c r="CF1048560" s="126"/>
      <c r="CG1048560" s="126"/>
      <c r="CH1048560" s="126"/>
      <c r="CI1048560" s="126"/>
      <c r="CJ1048560" s="126"/>
      <c r="CK1048560" s="126"/>
      <c r="CL1048560" s="126"/>
      <c r="CM1048560" s="126"/>
      <c r="CN1048560" s="126"/>
      <c r="CO1048560" s="126"/>
      <c r="CP1048560" s="126"/>
      <c r="CQ1048560" s="126"/>
      <c r="CR1048560" s="126"/>
      <c r="CS1048560" s="126"/>
      <c r="CT1048560" s="126"/>
      <c r="CU1048560" s="126"/>
      <c r="CV1048560" s="126"/>
      <c r="CW1048560" s="126"/>
      <c r="CX1048560" s="126"/>
      <c r="CY1048560" s="126"/>
      <c r="CZ1048560" s="126"/>
      <c r="DA1048560" s="126"/>
      <c r="DB1048560" s="126"/>
      <c r="DC1048560" s="126"/>
      <c r="DD1048560" s="126"/>
      <c r="DE1048560" s="126"/>
      <c r="DF1048560" s="126"/>
      <c r="DG1048560" s="126"/>
      <c r="DH1048560" s="126"/>
      <c r="DI1048560" s="126"/>
      <c r="DJ1048560" s="126"/>
      <c r="DK1048560" s="126"/>
      <c r="DL1048560" s="126"/>
      <c r="DM1048560" s="126"/>
      <c r="DN1048560" s="126"/>
      <c r="DO1048560" s="126"/>
      <c r="DP1048560" s="126"/>
      <c r="DQ1048560" s="126"/>
      <c r="DR1048560" s="126"/>
      <c r="DS1048560" s="126"/>
      <c r="DT1048560" s="126"/>
      <c r="DU1048560" s="126"/>
      <c r="DV1048560" s="126"/>
      <c r="DW1048560" s="126"/>
      <c r="DX1048560" s="126"/>
      <c r="DY1048560" s="126"/>
      <c r="DZ1048560" s="126"/>
      <c r="EA1048560" s="126"/>
      <c r="EB1048560" s="126"/>
      <c r="EC1048560" s="126"/>
      <c r="ED1048560" s="126"/>
      <c r="EE1048560" s="126"/>
      <c r="EF1048560" s="126"/>
      <c r="EG1048560" s="126"/>
      <c r="EH1048560" s="126"/>
      <c r="EI1048560" s="126"/>
      <c r="EJ1048560" s="126"/>
      <c r="EK1048560" s="126"/>
      <c r="EL1048560" s="126"/>
      <c r="EM1048560" s="126"/>
      <c r="EN1048560" s="126"/>
      <c r="EO1048560" s="126"/>
      <c r="EP1048560" s="126"/>
      <c r="EQ1048560" s="126"/>
      <c r="ER1048560" s="126"/>
      <c r="ES1048560" s="126"/>
      <c r="ET1048560" s="126"/>
      <c r="EU1048560" s="126"/>
      <c r="EV1048560" s="126"/>
      <c r="EW1048560" s="126"/>
      <c r="EX1048560" s="126"/>
      <c r="EY1048560" s="126"/>
      <c r="EZ1048560" s="126"/>
      <c r="FA1048560" s="126"/>
      <c r="FB1048560" s="126"/>
      <c r="FC1048560" s="126"/>
      <c r="FD1048560" s="126"/>
      <c r="FE1048560" s="126"/>
      <c r="FF1048560" s="126"/>
      <c r="FG1048560" s="126"/>
      <c r="FH1048560" s="126"/>
      <c r="FI1048560" s="126"/>
      <c r="FJ1048560" s="126"/>
      <c r="FK1048560" s="126"/>
      <c r="FL1048560" s="126"/>
      <c r="FM1048560" s="126"/>
      <c r="FN1048560" s="126"/>
      <c r="FO1048560" s="126"/>
      <c r="FP1048560" s="126"/>
      <c r="FQ1048560" s="126"/>
      <c r="FR1048560" s="126"/>
      <c r="FS1048560" s="126"/>
      <c r="FT1048560" s="126"/>
      <c r="FU1048560" s="126"/>
      <c r="FV1048560" s="126"/>
      <c r="FW1048560" s="126"/>
      <c r="FX1048560" s="126"/>
      <c r="FY1048560" s="126"/>
      <c r="FZ1048560" s="126"/>
      <c r="GA1048560" s="126"/>
      <c r="GB1048560" s="126"/>
      <c r="GC1048560" s="126"/>
      <c r="GD1048560" s="126"/>
      <c r="GE1048560" s="126"/>
      <c r="GF1048560" s="126"/>
      <c r="GG1048560" s="126"/>
      <c r="GH1048560" s="126"/>
      <c r="GI1048560" s="126"/>
      <c r="GJ1048560" s="126"/>
      <c r="GK1048560" s="126"/>
      <c r="GL1048560" s="126"/>
      <c r="GM1048560" s="126"/>
      <c r="GN1048560" s="126"/>
      <c r="GO1048560" s="126"/>
      <c r="GP1048560" s="126"/>
      <c r="GQ1048560" s="126"/>
      <c r="GR1048560" s="126"/>
      <c r="GS1048560" s="126"/>
      <c r="GT1048560" s="126"/>
      <c r="GU1048560" s="126"/>
      <c r="GV1048560" s="126"/>
      <c r="GW1048560" s="126"/>
      <c r="GX1048560" s="126"/>
      <c r="GY1048560" s="126"/>
      <c r="GZ1048560" s="126"/>
      <c r="HA1048560" s="126"/>
      <c r="HB1048560" s="126"/>
      <c r="HC1048560" s="126"/>
      <c r="HD1048560" s="126"/>
      <c r="HE1048560" s="126"/>
      <c r="HF1048560" s="126"/>
      <c r="HG1048560" s="126"/>
      <c r="HH1048560" s="126"/>
      <c r="HI1048560" s="126"/>
      <c r="HJ1048560" s="126"/>
      <c r="HK1048560" s="126"/>
      <c r="HL1048560" s="126"/>
      <c r="HM1048560" s="126"/>
      <c r="HN1048560" s="126"/>
      <c r="HO1048560" s="126"/>
      <c r="HP1048560" s="126"/>
      <c r="HQ1048560" s="126"/>
      <c r="HR1048560" s="126"/>
      <c r="HS1048560" s="126"/>
      <c r="HT1048560" s="126"/>
      <c r="HU1048560" s="126"/>
      <c r="HV1048560" s="126"/>
      <c r="HW1048560" s="126"/>
      <c r="HX1048560" s="126"/>
      <c r="HY1048560" s="126"/>
      <c r="HZ1048560" s="126"/>
      <c r="IA1048560" s="126"/>
      <c r="IB1048560" s="126"/>
      <c r="IC1048560" s="126"/>
      <c r="ID1048560" s="126"/>
      <c r="IE1048560" s="126"/>
      <c r="IF1048560" s="126"/>
      <c r="IG1048560" s="126"/>
      <c r="IH1048560" s="126"/>
      <c r="II1048560" s="126"/>
      <c r="IJ1048560" s="126"/>
      <c r="IK1048560" s="126"/>
      <c r="IL1048560" s="126"/>
      <c r="IM1048560" s="126"/>
      <c r="IN1048560" s="126"/>
      <c r="IO1048560" s="126"/>
      <c r="IP1048560" s="126"/>
      <c r="IQ1048560" s="126"/>
      <c r="IR1048560" s="126"/>
      <c r="IS1048560" s="126"/>
      <c r="IT1048560" s="126"/>
      <c r="IU1048560" s="126"/>
      <c r="IV1048560" s="126"/>
      <c r="IW1048560" s="126"/>
    </row>
    <row r="1048561" spans="3:257" s="195" customFormat="1" ht="12.75" customHeight="1">
      <c r="C1048561" s="196"/>
      <c r="D1048561" s="196"/>
      <c r="E1048561" s="196"/>
      <c r="F1048561" s="196"/>
      <c r="G1048561" s="126"/>
      <c r="H1048561" s="126"/>
      <c r="I1048561" s="126"/>
      <c r="J1048561" s="126"/>
      <c r="K1048561" s="126"/>
      <c r="L1048561" s="126"/>
      <c r="M1048561" s="126"/>
      <c r="N1048561" s="126"/>
      <c r="O1048561" s="126"/>
      <c r="P1048561" s="126"/>
      <c r="Q1048561" s="126"/>
      <c r="R1048561" s="126"/>
      <c r="S1048561" s="126"/>
      <c r="T1048561" s="126"/>
      <c r="U1048561" s="126"/>
      <c r="V1048561" s="126"/>
      <c r="W1048561" s="126"/>
      <c r="X1048561" s="126"/>
      <c r="Y1048561" s="126"/>
      <c r="Z1048561" s="126"/>
      <c r="AA1048561" s="126"/>
      <c r="AB1048561" s="126"/>
      <c r="AC1048561" s="126"/>
      <c r="AD1048561" s="126"/>
      <c r="AE1048561" s="126"/>
      <c r="AF1048561" s="126"/>
      <c r="AG1048561" s="126"/>
      <c r="AH1048561" s="126"/>
      <c r="AI1048561" s="126"/>
      <c r="AJ1048561" s="126"/>
      <c r="AK1048561" s="126"/>
      <c r="AL1048561" s="126"/>
      <c r="AM1048561" s="126"/>
      <c r="AN1048561" s="126"/>
      <c r="AO1048561" s="126"/>
      <c r="AP1048561" s="126"/>
      <c r="AQ1048561" s="126"/>
      <c r="AR1048561" s="126"/>
      <c r="AS1048561" s="126"/>
      <c r="AT1048561" s="126"/>
      <c r="AU1048561" s="126"/>
      <c r="AV1048561" s="126"/>
      <c r="AW1048561" s="126"/>
      <c r="AX1048561" s="126"/>
      <c r="AY1048561" s="126"/>
      <c r="AZ1048561" s="126"/>
      <c r="BA1048561" s="126"/>
      <c r="BB1048561" s="126"/>
      <c r="BC1048561" s="126"/>
      <c r="BD1048561" s="126"/>
      <c r="BE1048561" s="126"/>
      <c r="BF1048561" s="126"/>
      <c r="BG1048561" s="126"/>
      <c r="BH1048561" s="126"/>
      <c r="BI1048561" s="126"/>
      <c r="BJ1048561" s="126"/>
      <c r="BK1048561" s="126"/>
      <c r="BL1048561" s="126"/>
      <c r="BM1048561" s="126"/>
      <c r="BN1048561" s="126"/>
      <c r="BO1048561" s="126"/>
      <c r="BP1048561" s="126"/>
      <c r="BQ1048561" s="126"/>
      <c r="BR1048561" s="126"/>
      <c r="BS1048561" s="126"/>
      <c r="BT1048561" s="126"/>
      <c r="BU1048561" s="126"/>
      <c r="BV1048561" s="126"/>
      <c r="BW1048561" s="126"/>
      <c r="BX1048561" s="126"/>
      <c r="BY1048561" s="126"/>
      <c r="BZ1048561" s="126"/>
      <c r="CA1048561" s="126"/>
      <c r="CB1048561" s="126"/>
      <c r="CC1048561" s="126"/>
      <c r="CD1048561" s="126"/>
      <c r="CE1048561" s="126"/>
      <c r="CF1048561" s="126"/>
      <c r="CG1048561" s="126"/>
      <c r="CH1048561" s="126"/>
      <c r="CI1048561" s="126"/>
      <c r="CJ1048561" s="126"/>
      <c r="CK1048561" s="126"/>
      <c r="CL1048561" s="126"/>
      <c r="CM1048561" s="126"/>
      <c r="CN1048561" s="126"/>
      <c r="CO1048561" s="126"/>
      <c r="CP1048561" s="126"/>
      <c r="CQ1048561" s="126"/>
      <c r="CR1048561" s="126"/>
      <c r="CS1048561" s="126"/>
      <c r="CT1048561" s="126"/>
      <c r="CU1048561" s="126"/>
      <c r="CV1048561" s="126"/>
      <c r="CW1048561" s="126"/>
      <c r="CX1048561" s="126"/>
      <c r="CY1048561" s="126"/>
      <c r="CZ1048561" s="126"/>
      <c r="DA1048561" s="126"/>
      <c r="DB1048561" s="126"/>
      <c r="DC1048561" s="126"/>
      <c r="DD1048561" s="126"/>
      <c r="DE1048561" s="126"/>
      <c r="DF1048561" s="126"/>
      <c r="DG1048561" s="126"/>
      <c r="DH1048561" s="126"/>
      <c r="DI1048561" s="126"/>
      <c r="DJ1048561" s="126"/>
      <c r="DK1048561" s="126"/>
      <c r="DL1048561" s="126"/>
      <c r="DM1048561" s="126"/>
      <c r="DN1048561" s="126"/>
      <c r="DO1048561" s="126"/>
      <c r="DP1048561" s="126"/>
      <c r="DQ1048561" s="126"/>
      <c r="DR1048561" s="126"/>
      <c r="DS1048561" s="126"/>
      <c r="DT1048561" s="126"/>
      <c r="DU1048561" s="126"/>
      <c r="DV1048561" s="126"/>
      <c r="DW1048561" s="126"/>
      <c r="DX1048561" s="126"/>
      <c r="DY1048561" s="126"/>
      <c r="DZ1048561" s="126"/>
      <c r="EA1048561" s="126"/>
      <c r="EB1048561" s="126"/>
      <c r="EC1048561" s="126"/>
      <c r="ED1048561" s="126"/>
      <c r="EE1048561" s="126"/>
      <c r="EF1048561" s="126"/>
      <c r="EG1048561" s="126"/>
      <c r="EH1048561" s="126"/>
      <c r="EI1048561" s="126"/>
      <c r="EJ1048561" s="126"/>
      <c r="EK1048561" s="126"/>
      <c r="EL1048561" s="126"/>
      <c r="EM1048561" s="126"/>
      <c r="EN1048561" s="126"/>
      <c r="EO1048561" s="126"/>
      <c r="EP1048561" s="126"/>
      <c r="EQ1048561" s="126"/>
      <c r="ER1048561" s="126"/>
      <c r="ES1048561" s="126"/>
      <c r="ET1048561" s="126"/>
      <c r="EU1048561" s="126"/>
      <c r="EV1048561" s="126"/>
      <c r="EW1048561" s="126"/>
      <c r="EX1048561" s="126"/>
      <c r="EY1048561" s="126"/>
      <c r="EZ1048561" s="126"/>
      <c r="FA1048561" s="126"/>
      <c r="FB1048561" s="126"/>
      <c r="FC1048561" s="126"/>
      <c r="FD1048561" s="126"/>
      <c r="FE1048561" s="126"/>
      <c r="FF1048561" s="126"/>
      <c r="FG1048561" s="126"/>
      <c r="FH1048561" s="126"/>
      <c r="FI1048561" s="126"/>
      <c r="FJ1048561" s="126"/>
      <c r="FK1048561" s="126"/>
      <c r="FL1048561" s="126"/>
      <c r="FM1048561" s="126"/>
      <c r="FN1048561" s="126"/>
      <c r="FO1048561" s="126"/>
      <c r="FP1048561" s="126"/>
      <c r="FQ1048561" s="126"/>
      <c r="FR1048561" s="126"/>
      <c r="FS1048561" s="126"/>
      <c r="FT1048561" s="126"/>
      <c r="FU1048561" s="126"/>
      <c r="FV1048561" s="126"/>
      <c r="FW1048561" s="126"/>
      <c r="FX1048561" s="126"/>
      <c r="FY1048561" s="126"/>
      <c r="FZ1048561" s="126"/>
      <c r="GA1048561" s="126"/>
      <c r="GB1048561" s="126"/>
      <c r="GC1048561" s="126"/>
      <c r="GD1048561" s="126"/>
      <c r="GE1048561" s="126"/>
      <c r="GF1048561" s="126"/>
      <c r="GG1048561" s="126"/>
      <c r="GH1048561" s="126"/>
      <c r="GI1048561" s="126"/>
      <c r="GJ1048561" s="126"/>
      <c r="GK1048561" s="126"/>
      <c r="GL1048561" s="126"/>
      <c r="GM1048561" s="126"/>
      <c r="GN1048561" s="126"/>
      <c r="GO1048561" s="126"/>
      <c r="GP1048561" s="126"/>
      <c r="GQ1048561" s="126"/>
      <c r="GR1048561" s="126"/>
      <c r="GS1048561" s="126"/>
      <c r="GT1048561" s="126"/>
      <c r="GU1048561" s="126"/>
      <c r="GV1048561" s="126"/>
      <c r="GW1048561" s="126"/>
      <c r="GX1048561" s="126"/>
      <c r="GY1048561" s="126"/>
      <c r="GZ1048561" s="126"/>
      <c r="HA1048561" s="126"/>
      <c r="HB1048561" s="126"/>
      <c r="HC1048561" s="126"/>
      <c r="HD1048561" s="126"/>
      <c r="HE1048561" s="126"/>
      <c r="HF1048561" s="126"/>
      <c r="HG1048561" s="126"/>
      <c r="HH1048561" s="126"/>
      <c r="HI1048561" s="126"/>
      <c r="HJ1048561" s="126"/>
      <c r="HK1048561" s="126"/>
      <c r="HL1048561" s="126"/>
      <c r="HM1048561" s="126"/>
      <c r="HN1048561" s="126"/>
      <c r="HO1048561" s="126"/>
      <c r="HP1048561" s="126"/>
      <c r="HQ1048561" s="126"/>
      <c r="HR1048561" s="126"/>
      <c r="HS1048561" s="126"/>
      <c r="HT1048561" s="126"/>
      <c r="HU1048561" s="126"/>
      <c r="HV1048561" s="126"/>
      <c r="HW1048561" s="126"/>
      <c r="HX1048561" s="126"/>
      <c r="HY1048561" s="126"/>
      <c r="HZ1048561" s="126"/>
      <c r="IA1048561" s="126"/>
      <c r="IB1048561" s="126"/>
      <c r="IC1048561" s="126"/>
      <c r="ID1048561" s="126"/>
      <c r="IE1048561" s="126"/>
      <c r="IF1048561" s="126"/>
      <c r="IG1048561" s="126"/>
      <c r="IH1048561" s="126"/>
      <c r="II1048561" s="126"/>
      <c r="IJ1048561" s="126"/>
      <c r="IK1048561" s="126"/>
      <c r="IL1048561" s="126"/>
      <c r="IM1048561" s="126"/>
      <c r="IN1048561" s="126"/>
      <c r="IO1048561" s="126"/>
      <c r="IP1048561" s="126"/>
      <c r="IQ1048561" s="126"/>
      <c r="IR1048561" s="126"/>
      <c r="IS1048561" s="126"/>
      <c r="IT1048561" s="126"/>
      <c r="IU1048561" s="126"/>
      <c r="IV1048561" s="126"/>
      <c r="IW1048561" s="126"/>
    </row>
    <row r="1048562" spans="3:257" s="195" customFormat="1" ht="12.75" customHeight="1">
      <c r="C1048562" s="196"/>
      <c r="D1048562" s="196"/>
      <c r="E1048562" s="196"/>
      <c r="F1048562" s="196"/>
      <c r="G1048562" s="126"/>
      <c r="H1048562" s="126"/>
      <c r="I1048562" s="126"/>
      <c r="J1048562" s="126"/>
      <c r="K1048562" s="126"/>
      <c r="L1048562" s="126"/>
      <c r="M1048562" s="126"/>
      <c r="N1048562" s="126"/>
      <c r="O1048562" s="126"/>
      <c r="P1048562" s="126"/>
      <c r="Q1048562" s="126"/>
      <c r="R1048562" s="126"/>
      <c r="S1048562" s="126"/>
      <c r="T1048562" s="126"/>
      <c r="U1048562" s="126"/>
      <c r="V1048562" s="126"/>
      <c r="W1048562" s="126"/>
      <c r="X1048562" s="126"/>
      <c r="Y1048562" s="126"/>
      <c r="Z1048562" s="126"/>
      <c r="AA1048562" s="126"/>
      <c r="AB1048562" s="126"/>
      <c r="AC1048562" s="126"/>
      <c r="AD1048562" s="126"/>
      <c r="AE1048562" s="126"/>
      <c r="AF1048562" s="126"/>
      <c r="AG1048562" s="126"/>
      <c r="AH1048562" s="126"/>
      <c r="AI1048562" s="126"/>
      <c r="AJ1048562" s="126"/>
      <c r="AK1048562" s="126"/>
      <c r="AL1048562" s="126"/>
      <c r="AM1048562" s="126"/>
      <c r="AN1048562" s="126"/>
      <c r="AO1048562" s="126"/>
      <c r="AP1048562" s="126"/>
      <c r="AQ1048562" s="126"/>
      <c r="AR1048562" s="126"/>
      <c r="AS1048562" s="126"/>
      <c r="AT1048562" s="126"/>
      <c r="AU1048562" s="126"/>
      <c r="AV1048562" s="126"/>
      <c r="AW1048562" s="126"/>
      <c r="AX1048562" s="126"/>
      <c r="AY1048562" s="126"/>
      <c r="AZ1048562" s="126"/>
      <c r="BA1048562" s="126"/>
      <c r="BB1048562" s="126"/>
      <c r="BC1048562" s="126"/>
      <c r="BD1048562" s="126"/>
      <c r="BE1048562" s="126"/>
      <c r="BF1048562" s="126"/>
      <c r="BG1048562" s="126"/>
      <c r="BH1048562" s="126"/>
      <c r="BI1048562" s="126"/>
      <c r="BJ1048562" s="126"/>
      <c r="BK1048562" s="126"/>
      <c r="BL1048562" s="126"/>
      <c r="BM1048562" s="126"/>
      <c r="BN1048562" s="126"/>
      <c r="BO1048562" s="126"/>
      <c r="BP1048562" s="126"/>
      <c r="BQ1048562" s="126"/>
      <c r="BR1048562" s="126"/>
      <c r="BS1048562" s="126"/>
      <c r="BT1048562" s="126"/>
      <c r="BU1048562" s="126"/>
      <c r="BV1048562" s="126"/>
      <c r="BW1048562" s="126"/>
      <c r="BX1048562" s="126"/>
      <c r="BY1048562" s="126"/>
      <c r="BZ1048562" s="126"/>
      <c r="CA1048562" s="126"/>
      <c r="CB1048562" s="126"/>
      <c r="CC1048562" s="126"/>
      <c r="CD1048562" s="126"/>
      <c r="CE1048562" s="126"/>
      <c r="CF1048562" s="126"/>
      <c r="CG1048562" s="126"/>
      <c r="CH1048562" s="126"/>
      <c r="CI1048562" s="126"/>
      <c r="CJ1048562" s="126"/>
      <c r="CK1048562" s="126"/>
      <c r="CL1048562" s="126"/>
      <c r="CM1048562" s="126"/>
      <c r="CN1048562" s="126"/>
      <c r="CO1048562" s="126"/>
      <c r="CP1048562" s="126"/>
      <c r="CQ1048562" s="126"/>
      <c r="CR1048562" s="126"/>
      <c r="CS1048562" s="126"/>
      <c r="CT1048562" s="126"/>
      <c r="CU1048562" s="126"/>
      <c r="CV1048562" s="126"/>
      <c r="CW1048562" s="126"/>
      <c r="CX1048562" s="126"/>
      <c r="CY1048562" s="126"/>
      <c r="CZ1048562" s="126"/>
      <c r="DA1048562" s="126"/>
      <c r="DB1048562" s="126"/>
      <c r="DC1048562" s="126"/>
      <c r="DD1048562" s="126"/>
      <c r="DE1048562" s="126"/>
      <c r="DF1048562" s="126"/>
      <c r="DG1048562" s="126"/>
      <c r="DH1048562" s="126"/>
      <c r="DI1048562" s="126"/>
      <c r="DJ1048562" s="126"/>
      <c r="DK1048562" s="126"/>
      <c r="DL1048562" s="126"/>
      <c r="DM1048562" s="126"/>
      <c r="DN1048562" s="126"/>
      <c r="DO1048562" s="126"/>
      <c r="DP1048562" s="126"/>
      <c r="DQ1048562" s="126"/>
      <c r="DR1048562" s="126"/>
      <c r="DS1048562" s="126"/>
      <c r="DT1048562" s="126"/>
      <c r="DU1048562" s="126"/>
      <c r="DV1048562" s="126"/>
      <c r="DW1048562" s="126"/>
      <c r="DX1048562" s="126"/>
      <c r="DY1048562" s="126"/>
      <c r="DZ1048562" s="126"/>
      <c r="EA1048562" s="126"/>
      <c r="EB1048562" s="126"/>
      <c r="EC1048562" s="126"/>
      <c r="ED1048562" s="126"/>
      <c r="EE1048562" s="126"/>
      <c r="EF1048562" s="126"/>
      <c r="EG1048562" s="126"/>
      <c r="EH1048562" s="126"/>
      <c r="EI1048562" s="126"/>
      <c r="EJ1048562" s="126"/>
      <c r="EK1048562" s="126"/>
      <c r="EL1048562" s="126"/>
      <c r="EM1048562" s="126"/>
      <c r="EN1048562" s="126"/>
      <c r="EO1048562" s="126"/>
      <c r="EP1048562" s="126"/>
      <c r="EQ1048562" s="126"/>
      <c r="ER1048562" s="126"/>
      <c r="ES1048562" s="126"/>
      <c r="ET1048562" s="126"/>
      <c r="EU1048562" s="126"/>
      <c r="EV1048562" s="126"/>
      <c r="EW1048562" s="126"/>
      <c r="EX1048562" s="126"/>
      <c r="EY1048562" s="126"/>
      <c r="EZ1048562" s="126"/>
      <c r="FA1048562" s="126"/>
      <c r="FB1048562" s="126"/>
      <c r="FC1048562" s="126"/>
      <c r="FD1048562" s="126"/>
      <c r="FE1048562" s="126"/>
      <c r="FF1048562" s="126"/>
      <c r="FG1048562" s="126"/>
      <c r="FH1048562" s="126"/>
      <c r="FI1048562" s="126"/>
      <c r="FJ1048562" s="126"/>
      <c r="FK1048562" s="126"/>
      <c r="FL1048562" s="126"/>
      <c r="FM1048562" s="126"/>
      <c r="FN1048562" s="126"/>
      <c r="FO1048562" s="126"/>
      <c r="FP1048562" s="126"/>
      <c r="FQ1048562" s="126"/>
      <c r="FR1048562" s="126"/>
      <c r="FS1048562" s="126"/>
      <c r="FT1048562" s="126"/>
      <c r="FU1048562" s="126"/>
      <c r="FV1048562" s="126"/>
      <c r="FW1048562" s="126"/>
      <c r="FX1048562" s="126"/>
      <c r="FY1048562" s="126"/>
      <c r="FZ1048562" s="126"/>
      <c r="GA1048562" s="126"/>
      <c r="GB1048562" s="126"/>
      <c r="GC1048562" s="126"/>
      <c r="GD1048562" s="126"/>
      <c r="GE1048562" s="126"/>
      <c r="GF1048562" s="126"/>
      <c r="GG1048562" s="126"/>
      <c r="GH1048562" s="126"/>
      <c r="GI1048562" s="126"/>
      <c r="GJ1048562" s="126"/>
      <c r="GK1048562" s="126"/>
      <c r="GL1048562" s="126"/>
      <c r="GM1048562" s="126"/>
      <c r="GN1048562" s="126"/>
      <c r="GO1048562" s="126"/>
      <c r="GP1048562" s="126"/>
      <c r="GQ1048562" s="126"/>
      <c r="GR1048562" s="126"/>
      <c r="GS1048562" s="126"/>
      <c r="GT1048562" s="126"/>
      <c r="GU1048562" s="126"/>
      <c r="GV1048562" s="126"/>
      <c r="GW1048562" s="126"/>
      <c r="GX1048562" s="126"/>
      <c r="GY1048562" s="126"/>
      <c r="GZ1048562" s="126"/>
      <c r="HA1048562" s="126"/>
      <c r="HB1048562" s="126"/>
      <c r="HC1048562" s="126"/>
      <c r="HD1048562" s="126"/>
      <c r="HE1048562" s="126"/>
      <c r="HF1048562" s="126"/>
      <c r="HG1048562" s="126"/>
      <c r="HH1048562" s="126"/>
      <c r="HI1048562" s="126"/>
      <c r="HJ1048562" s="126"/>
      <c r="HK1048562" s="126"/>
      <c r="HL1048562" s="126"/>
      <c r="HM1048562" s="126"/>
      <c r="HN1048562" s="126"/>
      <c r="HO1048562" s="126"/>
      <c r="HP1048562" s="126"/>
      <c r="HQ1048562" s="126"/>
      <c r="HR1048562" s="126"/>
      <c r="HS1048562" s="126"/>
      <c r="HT1048562" s="126"/>
      <c r="HU1048562" s="126"/>
      <c r="HV1048562" s="126"/>
      <c r="HW1048562" s="126"/>
      <c r="HX1048562" s="126"/>
      <c r="HY1048562" s="126"/>
      <c r="HZ1048562" s="126"/>
      <c r="IA1048562" s="126"/>
      <c r="IB1048562" s="126"/>
      <c r="IC1048562" s="126"/>
      <c r="ID1048562" s="126"/>
      <c r="IE1048562" s="126"/>
      <c r="IF1048562" s="126"/>
      <c r="IG1048562" s="126"/>
      <c r="IH1048562" s="126"/>
      <c r="II1048562" s="126"/>
      <c r="IJ1048562" s="126"/>
      <c r="IK1048562" s="126"/>
      <c r="IL1048562" s="126"/>
      <c r="IM1048562" s="126"/>
      <c r="IN1048562" s="126"/>
      <c r="IO1048562" s="126"/>
      <c r="IP1048562" s="126"/>
      <c r="IQ1048562" s="126"/>
      <c r="IR1048562" s="126"/>
      <c r="IS1048562" s="126"/>
      <c r="IT1048562" s="126"/>
      <c r="IU1048562" s="126"/>
      <c r="IV1048562" s="126"/>
      <c r="IW1048562" s="126"/>
    </row>
    <row r="1048563" spans="3:257" s="195" customFormat="1" ht="12.75" customHeight="1">
      <c r="C1048563" s="196"/>
      <c r="D1048563" s="196"/>
      <c r="E1048563" s="196"/>
      <c r="F1048563" s="196"/>
      <c r="G1048563" s="126"/>
      <c r="H1048563" s="126"/>
      <c r="I1048563" s="126"/>
      <c r="J1048563" s="126"/>
      <c r="K1048563" s="126"/>
      <c r="L1048563" s="126"/>
      <c r="M1048563" s="126"/>
      <c r="N1048563" s="126"/>
      <c r="O1048563" s="126"/>
      <c r="P1048563" s="126"/>
      <c r="Q1048563" s="126"/>
      <c r="R1048563" s="126"/>
      <c r="S1048563" s="126"/>
      <c r="T1048563" s="126"/>
      <c r="U1048563" s="126"/>
      <c r="V1048563" s="126"/>
      <c r="W1048563" s="126"/>
      <c r="X1048563" s="126"/>
      <c r="Y1048563" s="126"/>
      <c r="Z1048563" s="126"/>
      <c r="AA1048563" s="126"/>
      <c r="AB1048563" s="126"/>
      <c r="AC1048563" s="126"/>
      <c r="AD1048563" s="126"/>
      <c r="AE1048563" s="126"/>
      <c r="AF1048563" s="126"/>
      <c r="AG1048563" s="126"/>
      <c r="AH1048563" s="126"/>
      <c r="AI1048563" s="126"/>
      <c r="AJ1048563" s="126"/>
      <c r="AK1048563" s="126"/>
      <c r="AL1048563" s="126"/>
      <c r="AM1048563" s="126"/>
      <c r="AN1048563" s="126"/>
      <c r="AO1048563" s="126"/>
      <c r="AP1048563" s="126"/>
      <c r="AQ1048563" s="126"/>
      <c r="AR1048563" s="126"/>
      <c r="AS1048563" s="126"/>
      <c r="AT1048563" s="126"/>
      <c r="AU1048563" s="126"/>
      <c r="AV1048563" s="126"/>
      <c r="AW1048563" s="126"/>
      <c r="AX1048563" s="126"/>
      <c r="AY1048563" s="126"/>
      <c r="AZ1048563" s="126"/>
      <c r="BA1048563" s="126"/>
      <c r="BB1048563" s="126"/>
      <c r="BC1048563" s="126"/>
      <c r="BD1048563" s="126"/>
      <c r="BE1048563" s="126"/>
      <c r="BF1048563" s="126"/>
      <c r="BG1048563" s="126"/>
      <c r="BH1048563" s="126"/>
      <c r="BI1048563" s="126"/>
      <c r="BJ1048563" s="126"/>
      <c r="BK1048563" s="126"/>
      <c r="BL1048563" s="126"/>
      <c r="BM1048563" s="126"/>
      <c r="BN1048563" s="126"/>
      <c r="BO1048563" s="126"/>
      <c r="BP1048563" s="126"/>
      <c r="BQ1048563" s="126"/>
      <c r="BR1048563" s="126"/>
      <c r="BS1048563" s="126"/>
      <c r="BT1048563" s="126"/>
      <c r="BU1048563" s="126"/>
      <c r="BV1048563" s="126"/>
      <c r="BW1048563" s="126"/>
      <c r="BX1048563" s="126"/>
      <c r="BY1048563" s="126"/>
      <c r="BZ1048563" s="126"/>
      <c r="CA1048563" s="126"/>
      <c r="CB1048563" s="126"/>
      <c r="CC1048563" s="126"/>
      <c r="CD1048563" s="126"/>
      <c r="CE1048563" s="126"/>
      <c r="CF1048563" s="126"/>
      <c r="CG1048563" s="126"/>
      <c r="CH1048563" s="126"/>
      <c r="CI1048563" s="126"/>
      <c r="CJ1048563" s="126"/>
      <c r="CK1048563" s="126"/>
      <c r="CL1048563" s="126"/>
      <c r="CM1048563" s="126"/>
      <c r="CN1048563" s="126"/>
      <c r="CO1048563" s="126"/>
      <c r="CP1048563" s="126"/>
      <c r="CQ1048563" s="126"/>
      <c r="CR1048563" s="126"/>
      <c r="CS1048563" s="126"/>
      <c r="CT1048563" s="126"/>
      <c r="CU1048563" s="126"/>
      <c r="CV1048563" s="126"/>
      <c r="CW1048563" s="126"/>
      <c r="CX1048563" s="126"/>
      <c r="CY1048563" s="126"/>
      <c r="CZ1048563" s="126"/>
      <c r="DA1048563" s="126"/>
      <c r="DB1048563" s="126"/>
      <c r="DC1048563" s="126"/>
      <c r="DD1048563" s="126"/>
      <c r="DE1048563" s="126"/>
      <c r="DF1048563" s="126"/>
      <c r="DG1048563" s="126"/>
      <c r="DH1048563" s="126"/>
      <c r="DI1048563" s="126"/>
      <c r="DJ1048563" s="126"/>
      <c r="DK1048563" s="126"/>
      <c r="DL1048563" s="126"/>
      <c r="DM1048563" s="126"/>
      <c r="DN1048563" s="126"/>
      <c r="DO1048563" s="126"/>
      <c r="DP1048563" s="126"/>
      <c r="DQ1048563" s="126"/>
      <c r="DR1048563" s="126"/>
      <c r="DS1048563" s="126"/>
      <c r="DT1048563" s="126"/>
      <c r="DU1048563" s="126"/>
      <c r="DV1048563" s="126"/>
      <c r="DW1048563" s="126"/>
      <c r="DX1048563" s="126"/>
      <c r="DY1048563" s="126"/>
      <c r="DZ1048563" s="126"/>
      <c r="EA1048563" s="126"/>
      <c r="EB1048563" s="126"/>
      <c r="EC1048563" s="126"/>
      <c r="ED1048563" s="126"/>
      <c r="EE1048563" s="126"/>
      <c r="EF1048563" s="126"/>
      <c r="EG1048563" s="126"/>
      <c r="EH1048563" s="126"/>
      <c r="EI1048563" s="126"/>
      <c r="EJ1048563" s="126"/>
      <c r="EK1048563" s="126"/>
      <c r="EL1048563" s="126"/>
      <c r="EM1048563" s="126"/>
      <c r="EN1048563" s="126"/>
      <c r="EO1048563" s="126"/>
      <c r="EP1048563" s="126"/>
      <c r="EQ1048563" s="126"/>
      <c r="ER1048563" s="126"/>
      <c r="ES1048563" s="126"/>
      <c r="ET1048563" s="126"/>
      <c r="EU1048563" s="126"/>
      <c r="EV1048563" s="126"/>
      <c r="EW1048563" s="126"/>
      <c r="EX1048563" s="126"/>
      <c r="EY1048563" s="126"/>
      <c r="EZ1048563" s="126"/>
      <c r="FA1048563" s="126"/>
      <c r="FB1048563" s="126"/>
      <c r="FC1048563" s="126"/>
      <c r="FD1048563" s="126"/>
      <c r="FE1048563" s="126"/>
      <c r="FF1048563" s="126"/>
      <c r="FG1048563" s="126"/>
      <c r="FH1048563" s="126"/>
      <c r="FI1048563" s="126"/>
      <c r="FJ1048563" s="126"/>
      <c r="FK1048563" s="126"/>
      <c r="FL1048563" s="126"/>
      <c r="FM1048563" s="126"/>
      <c r="FN1048563" s="126"/>
      <c r="FO1048563" s="126"/>
      <c r="FP1048563" s="126"/>
      <c r="FQ1048563" s="126"/>
      <c r="FR1048563" s="126"/>
      <c r="FS1048563" s="126"/>
      <c r="FT1048563" s="126"/>
      <c r="FU1048563" s="126"/>
      <c r="FV1048563" s="126"/>
      <c r="FW1048563" s="126"/>
      <c r="FX1048563" s="126"/>
      <c r="FY1048563" s="126"/>
      <c r="FZ1048563" s="126"/>
      <c r="GA1048563" s="126"/>
      <c r="GB1048563" s="126"/>
      <c r="GC1048563" s="126"/>
      <c r="GD1048563" s="126"/>
      <c r="GE1048563" s="126"/>
      <c r="GF1048563" s="126"/>
      <c r="GG1048563" s="126"/>
      <c r="GH1048563" s="126"/>
      <c r="GI1048563" s="126"/>
      <c r="GJ1048563" s="126"/>
      <c r="GK1048563" s="126"/>
      <c r="GL1048563" s="126"/>
      <c r="GM1048563" s="126"/>
      <c r="GN1048563" s="126"/>
      <c r="GO1048563" s="126"/>
      <c r="GP1048563" s="126"/>
      <c r="GQ1048563" s="126"/>
      <c r="GR1048563" s="126"/>
      <c r="GS1048563" s="126"/>
      <c r="GT1048563" s="126"/>
      <c r="GU1048563" s="126"/>
      <c r="GV1048563" s="126"/>
      <c r="GW1048563" s="126"/>
      <c r="GX1048563" s="126"/>
      <c r="GY1048563" s="126"/>
      <c r="GZ1048563" s="126"/>
      <c r="HA1048563" s="126"/>
      <c r="HB1048563" s="126"/>
      <c r="HC1048563" s="126"/>
      <c r="HD1048563" s="126"/>
      <c r="HE1048563" s="126"/>
      <c r="HF1048563" s="126"/>
      <c r="HG1048563" s="126"/>
      <c r="HH1048563" s="126"/>
      <c r="HI1048563" s="126"/>
      <c r="HJ1048563" s="126"/>
      <c r="HK1048563" s="126"/>
      <c r="HL1048563" s="126"/>
      <c r="HM1048563" s="126"/>
      <c r="HN1048563" s="126"/>
      <c r="HO1048563" s="126"/>
      <c r="HP1048563" s="126"/>
      <c r="HQ1048563" s="126"/>
      <c r="HR1048563" s="126"/>
      <c r="HS1048563" s="126"/>
      <c r="HT1048563" s="126"/>
      <c r="HU1048563" s="126"/>
      <c r="HV1048563" s="126"/>
      <c r="HW1048563" s="126"/>
      <c r="HX1048563" s="126"/>
      <c r="HY1048563" s="126"/>
      <c r="HZ1048563" s="126"/>
      <c r="IA1048563" s="126"/>
      <c r="IB1048563" s="126"/>
      <c r="IC1048563" s="126"/>
      <c r="ID1048563" s="126"/>
      <c r="IE1048563" s="126"/>
      <c r="IF1048563" s="126"/>
      <c r="IG1048563" s="126"/>
      <c r="IH1048563" s="126"/>
      <c r="II1048563" s="126"/>
      <c r="IJ1048563" s="126"/>
      <c r="IK1048563" s="126"/>
      <c r="IL1048563" s="126"/>
      <c r="IM1048563" s="126"/>
      <c r="IN1048563" s="126"/>
      <c r="IO1048563" s="126"/>
      <c r="IP1048563" s="126"/>
      <c r="IQ1048563" s="126"/>
      <c r="IR1048563" s="126"/>
      <c r="IS1048563" s="126"/>
      <c r="IT1048563" s="126"/>
      <c r="IU1048563" s="126"/>
      <c r="IV1048563" s="126"/>
      <c r="IW1048563" s="126"/>
    </row>
    <row r="1048564" spans="3:257" s="195" customFormat="1" ht="12.75" customHeight="1">
      <c r="C1048564" s="196"/>
      <c r="D1048564" s="196"/>
      <c r="E1048564" s="196"/>
      <c r="F1048564" s="196"/>
      <c r="G1048564" s="126"/>
      <c r="H1048564" s="126"/>
      <c r="I1048564" s="126"/>
      <c r="J1048564" s="126"/>
      <c r="K1048564" s="126"/>
      <c r="L1048564" s="126"/>
      <c r="M1048564" s="126"/>
      <c r="N1048564" s="126"/>
      <c r="O1048564" s="126"/>
      <c r="P1048564" s="126"/>
      <c r="Q1048564" s="126"/>
      <c r="R1048564" s="126"/>
      <c r="S1048564" s="126"/>
      <c r="T1048564" s="126"/>
      <c r="U1048564" s="126"/>
      <c r="V1048564" s="126"/>
      <c r="W1048564" s="126"/>
      <c r="X1048564" s="126"/>
      <c r="Y1048564" s="126"/>
      <c r="Z1048564" s="126"/>
      <c r="AA1048564" s="126"/>
      <c r="AB1048564" s="126"/>
      <c r="AC1048564" s="126"/>
      <c r="AD1048564" s="126"/>
      <c r="AE1048564" s="126"/>
      <c r="AF1048564" s="126"/>
      <c r="AG1048564" s="126"/>
      <c r="AH1048564" s="126"/>
      <c r="AI1048564" s="126"/>
      <c r="AJ1048564" s="126"/>
      <c r="AK1048564" s="126"/>
      <c r="AL1048564" s="126"/>
      <c r="AM1048564" s="126"/>
      <c r="AN1048564" s="126"/>
      <c r="AO1048564" s="126"/>
      <c r="AP1048564" s="126"/>
      <c r="AQ1048564" s="126"/>
      <c r="AR1048564" s="126"/>
      <c r="AS1048564" s="126"/>
      <c r="AT1048564" s="126"/>
      <c r="AU1048564" s="126"/>
      <c r="AV1048564" s="126"/>
      <c r="AW1048564" s="126"/>
      <c r="AX1048564" s="126"/>
      <c r="AY1048564" s="126"/>
      <c r="AZ1048564" s="126"/>
      <c r="BA1048564" s="126"/>
      <c r="BB1048564" s="126"/>
      <c r="BC1048564" s="126"/>
      <c r="BD1048564" s="126"/>
      <c r="BE1048564" s="126"/>
      <c r="BF1048564" s="126"/>
      <c r="BG1048564" s="126"/>
      <c r="BH1048564" s="126"/>
      <c r="BI1048564" s="126"/>
      <c r="BJ1048564" s="126"/>
      <c r="BK1048564" s="126"/>
      <c r="BL1048564" s="126"/>
      <c r="BM1048564" s="126"/>
      <c r="BN1048564" s="126"/>
      <c r="BO1048564" s="126"/>
      <c r="BP1048564" s="126"/>
      <c r="BQ1048564" s="126"/>
      <c r="BR1048564" s="126"/>
      <c r="BS1048564" s="126"/>
      <c r="BT1048564" s="126"/>
      <c r="BU1048564" s="126"/>
      <c r="BV1048564" s="126"/>
      <c r="BW1048564" s="126"/>
      <c r="BX1048564" s="126"/>
      <c r="BY1048564" s="126"/>
      <c r="BZ1048564" s="126"/>
      <c r="CA1048564" s="126"/>
      <c r="CB1048564" s="126"/>
      <c r="CC1048564" s="126"/>
      <c r="CD1048564" s="126"/>
      <c r="CE1048564" s="126"/>
      <c r="CF1048564" s="126"/>
      <c r="CG1048564" s="126"/>
      <c r="CH1048564" s="126"/>
      <c r="CI1048564" s="126"/>
      <c r="CJ1048564" s="126"/>
      <c r="CK1048564" s="126"/>
      <c r="CL1048564" s="126"/>
      <c r="CM1048564" s="126"/>
      <c r="CN1048564" s="126"/>
      <c r="CO1048564" s="126"/>
      <c r="CP1048564" s="126"/>
      <c r="CQ1048564" s="126"/>
      <c r="CR1048564" s="126"/>
      <c r="CS1048564" s="126"/>
      <c r="CT1048564" s="126"/>
      <c r="CU1048564" s="126"/>
      <c r="CV1048564" s="126"/>
      <c r="CW1048564" s="126"/>
      <c r="CX1048564" s="126"/>
      <c r="CY1048564" s="126"/>
      <c r="CZ1048564" s="126"/>
      <c r="DA1048564" s="126"/>
      <c r="DB1048564" s="126"/>
      <c r="DC1048564" s="126"/>
      <c r="DD1048564" s="126"/>
      <c r="DE1048564" s="126"/>
      <c r="DF1048564" s="126"/>
      <c r="DG1048564" s="126"/>
      <c r="DH1048564" s="126"/>
      <c r="DI1048564" s="126"/>
      <c r="DJ1048564" s="126"/>
      <c r="DK1048564" s="126"/>
      <c r="DL1048564" s="126"/>
      <c r="DM1048564" s="126"/>
      <c r="DN1048564" s="126"/>
      <c r="DO1048564" s="126"/>
      <c r="DP1048564" s="126"/>
      <c r="DQ1048564" s="126"/>
      <c r="DR1048564" s="126"/>
      <c r="DS1048564" s="126"/>
      <c r="DT1048564" s="126"/>
      <c r="DU1048564" s="126"/>
      <c r="DV1048564" s="126"/>
      <c r="DW1048564" s="126"/>
      <c r="DX1048564" s="126"/>
      <c r="DY1048564" s="126"/>
      <c r="DZ1048564" s="126"/>
      <c r="EA1048564" s="126"/>
      <c r="EB1048564" s="126"/>
      <c r="EC1048564" s="126"/>
      <c r="ED1048564" s="126"/>
      <c r="EE1048564" s="126"/>
      <c r="EF1048564" s="126"/>
      <c r="EG1048564" s="126"/>
      <c r="EH1048564" s="126"/>
      <c r="EI1048564" s="126"/>
      <c r="EJ1048564" s="126"/>
      <c r="EK1048564" s="126"/>
      <c r="EL1048564" s="126"/>
      <c r="EM1048564" s="126"/>
      <c r="EN1048564" s="126"/>
      <c r="EO1048564" s="126"/>
      <c r="EP1048564" s="126"/>
      <c r="EQ1048564" s="126"/>
      <c r="ER1048564" s="126"/>
      <c r="ES1048564" s="126"/>
      <c r="ET1048564" s="126"/>
      <c r="EU1048564" s="126"/>
      <c r="EV1048564" s="126"/>
      <c r="EW1048564" s="126"/>
      <c r="EX1048564" s="126"/>
      <c r="EY1048564" s="126"/>
      <c r="EZ1048564" s="126"/>
      <c r="FA1048564" s="126"/>
      <c r="FB1048564" s="126"/>
      <c r="FC1048564" s="126"/>
      <c r="FD1048564" s="126"/>
      <c r="FE1048564" s="126"/>
      <c r="FF1048564" s="126"/>
      <c r="FG1048564" s="126"/>
      <c r="FH1048564" s="126"/>
      <c r="FI1048564" s="126"/>
      <c r="FJ1048564" s="126"/>
      <c r="FK1048564" s="126"/>
      <c r="FL1048564" s="126"/>
      <c r="FM1048564" s="126"/>
      <c r="FN1048564" s="126"/>
      <c r="FO1048564" s="126"/>
      <c r="FP1048564" s="126"/>
      <c r="FQ1048564" s="126"/>
      <c r="FR1048564" s="126"/>
      <c r="FS1048564" s="126"/>
      <c r="FT1048564" s="126"/>
      <c r="FU1048564" s="126"/>
      <c r="FV1048564" s="126"/>
      <c r="FW1048564" s="126"/>
      <c r="FX1048564" s="126"/>
      <c r="FY1048564" s="126"/>
      <c r="FZ1048564" s="126"/>
      <c r="GA1048564" s="126"/>
      <c r="GB1048564" s="126"/>
      <c r="GC1048564" s="126"/>
      <c r="GD1048564" s="126"/>
      <c r="GE1048564" s="126"/>
      <c r="GF1048564" s="126"/>
      <c r="GG1048564" s="126"/>
      <c r="GH1048564" s="126"/>
      <c r="GI1048564" s="126"/>
      <c r="GJ1048564" s="126"/>
      <c r="GK1048564" s="126"/>
      <c r="GL1048564" s="126"/>
      <c r="GM1048564" s="126"/>
      <c r="GN1048564" s="126"/>
      <c r="GO1048564" s="126"/>
      <c r="GP1048564" s="126"/>
      <c r="GQ1048564" s="126"/>
      <c r="GR1048564" s="126"/>
      <c r="GS1048564" s="126"/>
      <c r="GT1048564" s="126"/>
      <c r="GU1048564" s="126"/>
      <c r="GV1048564" s="126"/>
      <c r="GW1048564" s="126"/>
      <c r="GX1048564" s="126"/>
      <c r="GY1048564" s="126"/>
      <c r="GZ1048564" s="126"/>
      <c r="HA1048564" s="126"/>
      <c r="HB1048564" s="126"/>
      <c r="HC1048564" s="126"/>
      <c r="HD1048564" s="126"/>
      <c r="HE1048564" s="126"/>
      <c r="HF1048564" s="126"/>
      <c r="HG1048564" s="126"/>
      <c r="HH1048564" s="126"/>
      <c r="HI1048564" s="126"/>
      <c r="HJ1048564" s="126"/>
      <c r="HK1048564" s="126"/>
      <c r="HL1048564" s="126"/>
      <c r="HM1048564" s="126"/>
      <c r="HN1048564" s="126"/>
      <c r="HO1048564" s="126"/>
      <c r="HP1048564" s="126"/>
      <c r="HQ1048564" s="126"/>
      <c r="HR1048564" s="126"/>
      <c r="HS1048564" s="126"/>
      <c r="HT1048564" s="126"/>
      <c r="HU1048564" s="126"/>
      <c r="HV1048564" s="126"/>
      <c r="HW1048564" s="126"/>
      <c r="HX1048564" s="126"/>
      <c r="HY1048564" s="126"/>
      <c r="HZ1048564" s="126"/>
      <c r="IA1048564" s="126"/>
      <c r="IB1048564" s="126"/>
      <c r="IC1048564" s="126"/>
      <c r="ID1048564" s="126"/>
      <c r="IE1048564" s="126"/>
      <c r="IF1048564" s="126"/>
      <c r="IG1048564" s="126"/>
      <c r="IH1048564" s="126"/>
      <c r="II1048564" s="126"/>
      <c r="IJ1048564" s="126"/>
      <c r="IK1048564" s="126"/>
      <c r="IL1048564" s="126"/>
      <c r="IM1048564" s="126"/>
      <c r="IN1048564" s="126"/>
      <c r="IO1048564" s="126"/>
      <c r="IP1048564" s="126"/>
      <c r="IQ1048564" s="126"/>
      <c r="IR1048564" s="126"/>
      <c r="IS1048564" s="126"/>
      <c r="IT1048564" s="126"/>
      <c r="IU1048564" s="126"/>
      <c r="IV1048564" s="126"/>
      <c r="IW1048564" s="126"/>
    </row>
    <row r="1048565" spans="3:257" s="195" customFormat="1" ht="12.75" customHeight="1">
      <c r="C1048565" s="196"/>
      <c r="D1048565" s="196"/>
      <c r="E1048565" s="196"/>
      <c r="F1048565" s="196"/>
      <c r="G1048565" s="126"/>
      <c r="H1048565" s="126"/>
      <c r="I1048565" s="126"/>
      <c r="J1048565" s="126"/>
      <c r="K1048565" s="126"/>
      <c r="L1048565" s="126"/>
      <c r="M1048565" s="126"/>
      <c r="N1048565" s="126"/>
      <c r="O1048565" s="126"/>
      <c r="P1048565" s="126"/>
      <c r="Q1048565" s="126"/>
      <c r="R1048565" s="126"/>
      <c r="S1048565" s="126"/>
      <c r="T1048565" s="126"/>
      <c r="U1048565" s="126"/>
      <c r="V1048565" s="126"/>
      <c r="W1048565" s="126"/>
      <c r="X1048565" s="126"/>
      <c r="Y1048565" s="126"/>
      <c r="Z1048565" s="126"/>
      <c r="AA1048565" s="126"/>
      <c r="AB1048565" s="126"/>
      <c r="AC1048565" s="126"/>
      <c r="AD1048565" s="126"/>
      <c r="AE1048565" s="126"/>
      <c r="AF1048565" s="126"/>
      <c r="AG1048565" s="126"/>
      <c r="AH1048565" s="126"/>
      <c r="AI1048565" s="126"/>
      <c r="AJ1048565" s="126"/>
      <c r="AK1048565" s="126"/>
      <c r="AL1048565" s="126"/>
      <c r="AM1048565" s="126"/>
      <c r="AN1048565" s="126"/>
      <c r="AO1048565" s="126"/>
      <c r="AP1048565" s="126"/>
      <c r="AQ1048565" s="126"/>
      <c r="AR1048565" s="126"/>
      <c r="AS1048565" s="126"/>
      <c r="AT1048565" s="126"/>
      <c r="AU1048565" s="126"/>
      <c r="AV1048565" s="126"/>
      <c r="AW1048565" s="126"/>
      <c r="AX1048565" s="126"/>
      <c r="AY1048565" s="126"/>
      <c r="AZ1048565" s="126"/>
      <c r="BA1048565" s="126"/>
      <c r="BB1048565" s="126"/>
      <c r="BC1048565" s="126"/>
      <c r="BD1048565" s="126"/>
      <c r="BE1048565" s="126"/>
      <c r="BF1048565" s="126"/>
      <c r="BG1048565" s="126"/>
      <c r="BH1048565" s="126"/>
      <c r="BI1048565" s="126"/>
      <c r="BJ1048565" s="126"/>
      <c r="BK1048565" s="126"/>
      <c r="BL1048565" s="126"/>
      <c r="BM1048565" s="126"/>
      <c r="BN1048565" s="126"/>
      <c r="BO1048565" s="126"/>
      <c r="BP1048565" s="126"/>
      <c r="BQ1048565" s="126"/>
      <c r="BR1048565" s="126"/>
      <c r="BS1048565" s="126"/>
      <c r="BT1048565" s="126"/>
      <c r="BU1048565" s="126"/>
      <c r="BV1048565" s="126"/>
      <c r="BW1048565" s="126"/>
      <c r="BX1048565" s="126"/>
      <c r="BY1048565" s="126"/>
      <c r="BZ1048565" s="126"/>
      <c r="CA1048565" s="126"/>
      <c r="CB1048565" s="126"/>
      <c r="CC1048565" s="126"/>
      <c r="CD1048565" s="126"/>
      <c r="CE1048565" s="126"/>
      <c r="CF1048565" s="126"/>
      <c r="CG1048565" s="126"/>
      <c r="CH1048565" s="126"/>
      <c r="CI1048565" s="126"/>
      <c r="CJ1048565" s="126"/>
      <c r="CK1048565" s="126"/>
      <c r="CL1048565" s="126"/>
      <c r="CM1048565" s="126"/>
      <c r="CN1048565" s="126"/>
      <c r="CO1048565" s="126"/>
      <c r="CP1048565" s="126"/>
      <c r="CQ1048565" s="126"/>
      <c r="CR1048565" s="126"/>
      <c r="CS1048565" s="126"/>
      <c r="CT1048565" s="126"/>
      <c r="CU1048565" s="126"/>
      <c r="CV1048565" s="126"/>
      <c r="CW1048565" s="126"/>
      <c r="CX1048565" s="126"/>
      <c r="CY1048565" s="126"/>
      <c r="CZ1048565" s="126"/>
      <c r="DA1048565" s="126"/>
      <c r="DB1048565" s="126"/>
      <c r="DC1048565" s="126"/>
      <c r="DD1048565" s="126"/>
      <c r="DE1048565" s="126"/>
      <c r="DF1048565" s="126"/>
      <c r="DG1048565" s="126"/>
      <c r="DH1048565" s="126"/>
      <c r="DI1048565" s="126"/>
      <c r="DJ1048565" s="126"/>
      <c r="DK1048565" s="126"/>
      <c r="DL1048565" s="126"/>
      <c r="DM1048565" s="126"/>
      <c r="DN1048565" s="126"/>
      <c r="DO1048565" s="126"/>
      <c r="DP1048565" s="126"/>
      <c r="DQ1048565" s="126"/>
      <c r="DR1048565" s="126"/>
      <c r="DS1048565" s="126"/>
      <c r="DT1048565" s="126"/>
      <c r="DU1048565" s="126"/>
      <c r="DV1048565" s="126"/>
      <c r="DW1048565" s="126"/>
      <c r="DX1048565" s="126"/>
      <c r="DY1048565" s="126"/>
      <c r="DZ1048565" s="126"/>
      <c r="EA1048565" s="126"/>
      <c r="EB1048565" s="126"/>
      <c r="EC1048565" s="126"/>
      <c r="ED1048565" s="126"/>
      <c r="EE1048565" s="126"/>
      <c r="EF1048565" s="126"/>
      <c r="EG1048565" s="126"/>
      <c r="EH1048565" s="126"/>
      <c r="EI1048565" s="126"/>
      <c r="EJ1048565" s="126"/>
      <c r="EK1048565" s="126"/>
      <c r="EL1048565" s="126"/>
      <c r="EM1048565" s="126"/>
      <c r="EN1048565" s="126"/>
      <c r="EO1048565" s="126"/>
      <c r="EP1048565" s="126"/>
      <c r="EQ1048565" s="126"/>
      <c r="ER1048565" s="126"/>
      <c r="ES1048565" s="126"/>
      <c r="ET1048565" s="126"/>
      <c r="EU1048565" s="126"/>
      <c r="EV1048565" s="126"/>
      <c r="EW1048565" s="126"/>
      <c r="EX1048565" s="126"/>
      <c r="EY1048565" s="126"/>
      <c r="EZ1048565" s="126"/>
      <c r="FA1048565" s="126"/>
      <c r="FB1048565" s="126"/>
      <c r="FC1048565" s="126"/>
      <c r="FD1048565" s="126"/>
      <c r="FE1048565" s="126"/>
      <c r="FF1048565" s="126"/>
      <c r="FG1048565" s="126"/>
      <c r="FH1048565" s="126"/>
      <c r="FI1048565" s="126"/>
      <c r="FJ1048565" s="126"/>
      <c r="FK1048565" s="126"/>
      <c r="FL1048565" s="126"/>
      <c r="FM1048565" s="126"/>
      <c r="FN1048565" s="126"/>
      <c r="FO1048565" s="126"/>
      <c r="FP1048565" s="126"/>
      <c r="FQ1048565" s="126"/>
      <c r="FR1048565" s="126"/>
      <c r="FS1048565" s="126"/>
      <c r="FT1048565" s="126"/>
      <c r="FU1048565" s="126"/>
      <c r="FV1048565" s="126"/>
      <c r="FW1048565" s="126"/>
      <c r="FX1048565" s="126"/>
      <c r="FY1048565" s="126"/>
      <c r="FZ1048565" s="126"/>
      <c r="GA1048565" s="126"/>
      <c r="GB1048565" s="126"/>
      <c r="GC1048565" s="126"/>
      <c r="GD1048565" s="126"/>
      <c r="GE1048565" s="126"/>
      <c r="GF1048565" s="126"/>
      <c r="GG1048565" s="126"/>
      <c r="GH1048565" s="126"/>
      <c r="GI1048565" s="126"/>
      <c r="GJ1048565" s="126"/>
      <c r="GK1048565" s="126"/>
      <c r="GL1048565" s="126"/>
      <c r="GM1048565" s="126"/>
      <c r="GN1048565" s="126"/>
      <c r="GO1048565" s="126"/>
      <c r="GP1048565" s="126"/>
      <c r="GQ1048565" s="126"/>
      <c r="GR1048565" s="126"/>
      <c r="GS1048565" s="126"/>
      <c r="GT1048565" s="126"/>
      <c r="GU1048565" s="126"/>
      <c r="GV1048565" s="126"/>
      <c r="GW1048565" s="126"/>
      <c r="GX1048565" s="126"/>
      <c r="GY1048565" s="126"/>
      <c r="GZ1048565" s="126"/>
      <c r="HA1048565" s="126"/>
      <c r="HB1048565" s="126"/>
      <c r="HC1048565" s="126"/>
      <c r="HD1048565" s="126"/>
      <c r="HE1048565" s="126"/>
      <c r="HF1048565" s="126"/>
      <c r="HG1048565" s="126"/>
      <c r="HH1048565" s="126"/>
      <c r="HI1048565" s="126"/>
      <c r="HJ1048565" s="126"/>
      <c r="HK1048565" s="126"/>
      <c r="HL1048565" s="126"/>
      <c r="HM1048565" s="126"/>
      <c r="HN1048565" s="126"/>
      <c r="HO1048565" s="126"/>
      <c r="HP1048565" s="126"/>
      <c r="HQ1048565" s="126"/>
      <c r="HR1048565" s="126"/>
      <c r="HS1048565" s="126"/>
      <c r="HT1048565" s="126"/>
      <c r="HU1048565" s="126"/>
      <c r="HV1048565" s="126"/>
      <c r="HW1048565" s="126"/>
      <c r="HX1048565" s="126"/>
      <c r="HY1048565" s="126"/>
      <c r="HZ1048565" s="126"/>
      <c r="IA1048565" s="126"/>
      <c r="IB1048565" s="126"/>
      <c r="IC1048565" s="126"/>
      <c r="ID1048565" s="126"/>
      <c r="IE1048565" s="126"/>
      <c r="IF1048565" s="126"/>
      <c r="IG1048565" s="126"/>
      <c r="IH1048565" s="126"/>
      <c r="II1048565" s="126"/>
      <c r="IJ1048565" s="126"/>
      <c r="IK1048565" s="126"/>
      <c r="IL1048565" s="126"/>
      <c r="IM1048565" s="126"/>
      <c r="IN1048565" s="126"/>
      <c r="IO1048565" s="126"/>
      <c r="IP1048565" s="126"/>
      <c r="IQ1048565" s="126"/>
      <c r="IR1048565" s="126"/>
      <c r="IS1048565" s="126"/>
      <c r="IT1048565" s="126"/>
      <c r="IU1048565" s="126"/>
      <c r="IV1048565" s="126"/>
      <c r="IW1048565" s="126"/>
    </row>
    <row r="1048566" spans="3:257" s="195" customFormat="1" ht="12.75" customHeight="1">
      <c r="C1048566" s="196"/>
      <c r="D1048566" s="196"/>
      <c r="E1048566" s="196"/>
      <c r="F1048566" s="196"/>
      <c r="G1048566" s="126"/>
      <c r="H1048566" s="126"/>
      <c r="I1048566" s="126"/>
      <c r="J1048566" s="126"/>
      <c r="K1048566" s="126"/>
      <c r="L1048566" s="126"/>
      <c r="M1048566" s="126"/>
      <c r="N1048566" s="126"/>
      <c r="O1048566" s="126"/>
      <c r="P1048566" s="126"/>
      <c r="Q1048566" s="126"/>
      <c r="R1048566" s="126"/>
      <c r="S1048566" s="126"/>
      <c r="T1048566" s="126"/>
      <c r="U1048566" s="126"/>
      <c r="V1048566" s="126"/>
      <c r="W1048566" s="126"/>
      <c r="X1048566" s="126"/>
      <c r="Y1048566" s="126"/>
      <c r="Z1048566" s="126"/>
      <c r="AA1048566" s="126"/>
      <c r="AB1048566" s="126"/>
      <c r="AC1048566" s="126"/>
      <c r="AD1048566" s="126"/>
      <c r="AE1048566" s="126"/>
      <c r="AF1048566" s="126"/>
      <c r="AG1048566" s="126"/>
      <c r="AH1048566" s="126"/>
      <c r="AI1048566" s="126"/>
      <c r="AJ1048566" s="126"/>
      <c r="AK1048566" s="126"/>
      <c r="AL1048566" s="126"/>
      <c r="AM1048566" s="126"/>
      <c r="AN1048566" s="126"/>
      <c r="AO1048566" s="126"/>
      <c r="AP1048566" s="126"/>
      <c r="AQ1048566" s="126"/>
      <c r="AR1048566" s="126"/>
      <c r="AS1048566" s="126"/>
      <c r="AT1048566" s="126"/>
      <c r="AU1048566" s="126"/>
      <c r="AV1048566" s="126"/>
      <c r="AW1048566" s="126"/>
      <c r="AX1048566" s="126"/>
      <c r="AY1048566" s="126"/>
      <c r="AZ1048566" s="126"/>
      <c r="BA1048566" s="126"/>
      <c r="BB1048566" s="126"/>
      <c r="BC1048566" s="126"/>
      <c r="BD1048566" s="126"/>
      <c r="BE1048566" s="126"/>
      <c r="BF1048566" s="126"/>
      <c r="BG1048566" s="126"/>
      <c r="BH1048566" s="126"/>
      <c r="BI1048566" s="126"/>
      <c r="BJ1048566" s="126"/>
      <c r="BK1048566" s="126"/>
      <c r="BL1048566" s="126"/>
      <c r="BM1048566" s="126"/>
      <c r="BN1048566" s="126"/>
      <c r="BO1048566" s="126"/>
      <c r="BP1048566" s="126"/>
      <c r="BQ1048566" s="126"/>
      <c r="BR1048566" s="126"/>
      <c r="BS1048566" s="126"/>
      <c r="BT1048566" s="126"/>
      <c r="BU1048566" s="126"/>
      <c r="BV1048566" s="126"/>
      <c r="BW1048566" s="126"/>
      <c r="BX1048566" s="126"/>
      <c r="BY1048566" s="126"/>
      <c r="BZ1048566" s="126"/>
      <c r="CA1048566" s="126"/>
      <c r="CB1048566" s="126"/>
      <c r="CC1048566" s="126"/>
      <c r="CD1048566" s="126"/>
      <c r="CE1048566" s="126"/>
      <c r="CF1048566" s="126"/>
      <c r="CG1048566" s="126"/>
      <c r="CH1048566" s="126"/>
      <c r="CI1048566" s="126"/>
      <c r="CJ1048566" s="126"/>
      <c r="CK1048566" s="126"/>
      <c r="CL1048566" s="126"/>
      <c r="CM1048566" s="126"/>
      <c r="CN1048566" s="126"/>
      <c r="CO1048566" s="126"/>
      <c r="CP1048566" s="126"/>
      <c r="CQ1048566" s="126"/>
      <c r="CR1048566" s="126"/>
      <c r="CS1048566" s="126"/>
      <c r="CT1048566" s="126"/>
      <c r="CU1048566" s="126"/>
      <c r="CV1048566" s="126"/>
      <c r="CW1048566" s="126"/>
      <c r="CX1048566" s="126"/>
      <c r="CY1048566" s="126"/>
      <c r="CZ1048566" s="126"/>
      <c r="DA1048566" s="126"/>
      <c r="DB1048566" s="126"/>
      <c r="DC1048566" s="126"/>
      <c r="DD1048566" s="126"/>
      <c r="DE1048566" s="126"/>
      <c r="DF1048566" s="126"/>
      <c r="DG1048566" s="126"/>
      <c r="DH1048566" s="126"/>
      <c r="DI1048566" s="126"/>
      <c r="DJ1048566" s="126"/>
      <c r="DK1048566" s="126"/>
      <c r="DL1048566" s="126"/>
      <c r="DM1048566" s="126"/>
      <c r="DN1048566" s="126"/>
      <c r="DO1048566" s="126"/>
      <c r="DP1048566" s="126"/>
      <c r="DQ1048566" s="126"/>
      <c r="DR1048566" s="126"/>
      <c r="DS1048566" s="126"/>
      <c r="DT1048566" s="126"/>
      <c r="DU1048566" s="126"/>
      <c r="DV1048566" s="126"/>
      <c r="DW1048566" s="126"/>
      <c r="DX1048566" s="126"/>
      <c r="DY1048566" s="126"/>
      <c r="DZ1048566" s="126"/>
      <c r="EA1048566" s="126"/>
      <c r="EB1048566" s="126"/>
      <c r="EC1048566" s="126"/>
      <c r="ED1048566" s="126"/>
      <c r="EE1048566" s="126"/>
      <c r="EF1048566" s="126"/>
      <c r="EG1048566" s="126"/>
      <c r="EH1048566" s="126"/>
      <c r="EI1048566" s="126"/>
      <c r="EJ1048566" s="126"/>
      <c r="EK1048566" s="126"/>
      <c r="EL1048566" s="126"/>
      <c r="EM1048566" s="126"/>
      <c r="EN1048566" s="126"/>
      <c r="EO1048566" s="126"/>
      <c r="EP1048566" s="126"/>
      <c r="EQ1048566" s="126"/>
      <c r="ER1048566" s="126"/>
      <c r="ES1048566" s="126"/>
      <c r="ET1048566" s="126"/>
      <c r="EU1048566" s="126"/>
      <c r="EV1048566" s="126"/>
      <c r="EW1048566" s="126"/>
      <c r="EX1048566" s="126"/>
      <c r="EY1048566" s="126"/>
      <c r="EZ1048566" s="126"/>
      <c r="FA1048566" s="126"/>
      <c r="FB1048566" s="126"/>
      <c r="FC1048566" s="126"/>
      <c r="FD1048566" s="126"/>
      <c r="FE1048566" s="126"/>
      <c r="FF1048566" s="126"/>
      <c r="FG1048566" s="126"/>
      <c r="FH1048566" s="126"/>
      <c r="FI1048566" s="126"/>
      <c r="FJ1048566" s="126"/>
      <c r="FK1048566" s="126"/>
      <c r="FL1048566" s="126"/>
      <c r="FM1048566" s="126"/>
      <c r="FN1048566" s="126"/>
      <c r="FO1048566" s="126"/>
      <c r="FP1048566" s="126"/>
      <c r="FQ1048566" s="126"/>
      <c r="FR1048566" s="126"/>
      <c r="FS1048566" s="126"/>
      <c r="FT1048566" s="126"/>
      <c r="FU1048566" s="126"/>
      <c r="FV1048566" s="126"/>
      <c r="FW1048566" s="126"/>
      <c r="FX1048566" s="126"/>
      <c r="FY1048566" s="126"/>
      <c r="FZ1048566" s="126"/>
      <c r="GA1048566" s="126"/>
      <c r="GB1048566" s="126"/>
      <c r="GC1048566" s="126"/>
      <c r="GD1048566" s="126"/>
      <c r="GE1048566" s="126"/>
      <c r="GF1048566" s="126"/>
      <c r="GG1048566" s="126"/>
      <c r="GH1048566" s="126"/>
      <c r="GI1048566" s="126"/>
      <c r="GJ1048566" s="126"/>
      <c r="GK1048566" s="126"/>
      <c r="GL1048566" s="126"/>
      <c r="GM1048566" s="126"/>
      <c r="GN1048566" s="126"/>
      <c r="GO1048566" s="126"/>
      <c r="GP1048566" s="126"/>
      <c r="GQ1048566" s="126"/>
      <c r="GR1048566" s="126"/>
      <c r="GS1048566" s="126"/>
      <c r="GT1048566" s="126"/>
      <c r="GU1048566" s="126"/>
      <c r="GV1048566" s="126"/>
      <c r="GW1048566" s="126"/>
      <c r="GX1048566" s="126"/>
      <c r="GY1048566" s="126"/>
      <c r="GZ1048566" s="126"/>
      <c r="HA1048566" s="126"/>
      <c r="HB1048566" s="126"/>
      <c r="HC1048566" s="126"/>
      <c r="HD1048566" s="126"/>
      <c r="HE1048566" s="126"/>
      <c r="HF1048566" s="126"/>
      <c r="HG1048566" s="126"/>
      <c r="HH1048566" s="126"/>
      <c r="HI1048566" s="126"/>
      <c r="HJ1048566" s="126"/>
      <c r="HK1048566" s="126"/>
      <c r="HL1048566" s="126"/>
      <c r="HM1048566" s="126"/>
      <c r="HN1048566" s="126"/>
      <c r="HO1048566" s="126"/>
      <c r="HP1048566" s="126"/>
      <c r="HQ1048566" s="126"/>
      <c r="HR1048566" s="126"/>
      <c r="HS1048566" s="126"/>
      <c r="HT1048566" s="126"/>
      <c r="HU1048566" s="126"/>
      <c r="HV1048566" s="126"/>
      <c r="HW1048566" s="126"/>
      <c r="HX1048566" s="126"/>
      <c r="HY1048566" s="126"/>
      <c r="HZ1048566" s="126"/>
      <c r="IA1048566" s="126"/>
      <c r="IB1048566" s="126"/>
      <c r="IC1048566" s="126"/>
      <c r="ID1048566" s="126"/>
      <c r="IE1048566" s="126"/>
      <c r="IF1048566" s="126"/>
      <c r="IG1048566" s="126"/>
      <c r="IH1048566" s="126"/>
      <c r="II1048566" s="126"/>
      <c r="IJ1048566" s="126"/>
      <c r="IK1048566" s="126"/>
      <c r="IL1048566" s="126"/>
      <c r="IM1048566" s="126"/>
      <c r="IN1048566" s="126"/>
      <c r="IO1048566" s="126"/>
      <c r="IP1048566" s="126"/>
      <c r="IQ1048566" s="126"/>
      <c r="IR1048566" s="126"/>
      <c r="IS1048566" s="126"/>
      <c r="IT1048566" s="126"/>
      <c r="IU1048566" s="126"/>
      <c r="IV1048566" s="126"/>
      <c r="IW1048566" s="126"/>
    </row>
    <row r="1048567" spans="3:257" s="195" customFormat="1" ht="12.75" customHeight="1">
      <c r="C1048567" s="196"/>
      <c r="D1048567" s="196"/>
      <c r="E1048567" s="196"/>
      <c r="F1048567" s="196"/>
      <c r="G1048567" s="126"/>
      <c r="H1048567" s="126"/>
      <c r="I1048567" s="126"/>
      <c r="J1048567" s="126"/>
      <c r="K1048567" s="126"/>
      <c r="L1048567" s="126"/>
      <c r="M1048567" s="126"/>
      <c r="N1048567" s="126"/>
      <c r="O1048567" s="126"/>
      <c r="P1048567" s="126"/>
      <c r="Q1048567" s="126"/>
      <c r="R1048567" s="126"/>
      <c r="S1048567" s="126"/>
      <c r="T1048567" s="126"/>
      <c r="U1048567" s="126"/>
      <c r="V1048567" s="126"/>
      <c r="W1048567" s="126"/>
      <c r="X1048567" s="126"/>
      <c r="Y1048567" s="126"/>
      <c r="Z1048567" s="126"/>
      <c r="AA1048567" s="126"/>
      <c r="AB1048567" s="126"/>
      <c r="AC1048567" s="126"/>
      <c r="AD1048567" s="126"/>
      <c r="AE1048567" s="126"/>
      <c r="AF1048567" s="126"/>
      <c r="AG1048567" s="126"/>
      <c r="AH1048567" s="126"/>
      <c r="AI1048567" s="126"/>
      <c r="AJ1048567" s="126"/>
      <c r="AK1048567" s="126"/>
      <c r="AL1048567" s="126"/>
      <c r="AM1048567" s="126"/>
      <c r="AN1048567" s="126"/>
      <c r="AO1048567" s="126"/>
      <c r="AP1048567" s="126"/>
      <c r="AQ1048567" s="126"/>
      <c r="AR1048567" s="126"/>
      <c r="AS1048567" s="126"/>
      <c r="AT1048567" s="126"/>
      <c r="AU1048567" s="126"/>
      <c r="AV1048567" s="126"/>
      <c r="AW1048567" s="126"/>
      <c r="AX1048567" s="126"/>
      <c r="AY1048567" s="126"/>
      <c r="AZ1048567" s="126"/>
      <c r="BA1048567" s="126"/>
      <c r="BB1048567" s="126"/>
      <c r="BC1048567" s="126"/>
      <c r="BD1048567" s="126"/>
      <c r="BE1048567" s="126"/>
      <c r="BF1048567" s="126"/>
      <c r="BG1048567" s="126"/>
      <c r="BH1048567" s="126"/>
      <c r="BI1048567" s="126"/>
      <c r="BJ1048567" s="126"/>
      <c r="BK1048567" s="126"/>
      <c r="BL1048567" s="126"/>
      <c r="BM1048567" s="126"/>
      <c r="BN1048567" s="126"/>
      <c r="BO1048567" s="126"/>
      <c r="BP1048567" s="126"/>
      <c r="BQ1048567" s="126"/>
      <c r="BR1048567" s="126"/>
      <c r="BS1048567" s="126"/>
      <c r="BT1048567" s="126"/>
      <c r="BU1048567" s="126"/>
      <c r="BV1048567" s="126"/>
      <c r="BW1048567" s="126"/>
      <c r="BX1048567" s="126"/>
      <c r="BY1048567" s="126"/>
      <c r="BZ1048567" s="126"/>
      <c r="CA1048567" s="126"/>
      <c r="CB1048567" s="126"/>
      <c r="CC1048567" s="126"/>
      <c r="CD1048567" s="126"/>
      <c r="CE1048567" s="126"/>
      <c r="CF1048567" s="126"/>
      <c r="CG1048567" s="126"/>
      <c r="CH1048567" s="126"/>
      <c r="CI1048567" s="126"/>
      <c r="CJ1048567" s="126"/>
      <c r="CK1048567" s="126"/>
      <c r="CL1048567" s="126"/>
      <c r="CM1048567" s="126"/>
      <c r="CN1048567" s="126"/>
      <c r="CO1048567" s="126"/>
      <c r="CP1048567" s="126"/>
      <c r="CQ1048567" s="126"/>
      <c r="CR1048567" s="126"/>
      <c r="CS1048567" s="126"/>
      <c r="CT1048567" s="126"/>
      <c r="CU1048567" s="126"/>
      <c r="CV1048567" s="126"/>
      <c r="CW1048567" s="126"/>
      <c r="CX1048567" s="126"/>
      <c r="CY1048567" s="126"/>
      <c r="CZ1048567" s="126"/>
      <c r="DA1048567" s="126"/>
      <c r="DB1048567" s="126"/>
      <c r="DC1048567" s="126"/>
      <c r="DD1048567" s="126"/>
      <c r="DE1048567" s="126"/>
      <c r="DF1048567" s="126"/>
      <c r="DG1048567" s="126"/>
      <c r="DH1048567" s="126"/>
      <c r="DI1048567" s="126"/>
      <c r="DJ1048567" s="126"/>
      <c r="DK1048567" s="126"/>
      <c r="DL1048567" s="126"/>
      <c r="DM1048567" s="126"/>
      <c r="DN1048567" s="126"/>
      <c r="DO1048567" s="126"/>
      <c r="DP1048567" s="126"/>
      <c r="DQ1048567" s="126"/>
      <c r="DR1048567" s="126"/>
      <c r="DS1048567" s="126"/>
      <c r="DT1048567" s="126"/>
      <c r="DU1048567" s="126"/>
      <c r="DV1048567" s="126"/>
      <c r="DW1048567" s="126"/>
      <c r="DX1048567" s="126"/>
      <c r="DY1048567" s="126"/>
      <c r="DZ1048567" s="126"/>
      <c r="EA1048567" s="126"/>
      <c r="EB1048567" s="126"/>
      <c r="EC1048567" s="126"/>
      <c r="ED1048567" s="126"/>
      <c r="EE1048567" s="126"/>
      <c r="EF1048567" s="126"/>
      <c r="EG1048567" s="126"/>
      <c r="EH1048567" s="126"/>
      <c r="EI1048567" s="126"/>
      <c r="EJ1048567" s="126"/>
      <c r="EK1048567" s="126"/>
      <c r="EL1048567" s="126"/>
      <c r="EM1048567" s="126"/>
      <c r="EN1048567" s="126"/>
      <c r="EO1048567" s="126"/>
      <c r="EP1048567" s="126"/>
      <c r="EQ1048567" s="126"/>
      <c r="ER1048567" s="126"/>
      <c r="ES1048567" s="126"/>
      <c r="ET1048567" s="126"/>
      <c r="EU1048567" s="126"/>
      <c r="EV1048567" s="126"/>
      <c r="EW1048567" s="126"/>
      <c r="EX1048567" s="126"/>
      <c r="EY1048567" s="126"/>
      <c r="EZ1048567" s="126"/>
      <c r="FA1048567" s="126"/>
      <c r="FB1048567" s="126"/>
      <c r="FC1048567" s="126"/>
      <c r="FD1048567" s="126"/>
      <c r="FE1048567" s="126"/>
      <c r="FF1048567" s="126"/>
      <c r="FG1048567" s="126"/>
      <c r="FH1048567" s="126"/>
      <c r="FI1048567" s="126"/>
      <c r="FJ1048567" s="126"/>
      <c r="FK1048567" s="126"/>
      <c r="FL1048567" s="126"/>
      <c r="FM1048567" s="126"/>
      <c r="FN1048567" s="126"/>
      <c r="FO1048567" s="126"/>
      <c r="FP1048567" s="126"/>
      <c r="FQ1048567" s="126"/>
      <c r="FR1048567" s="126"/>
      <c r="FS1048567" s="126"/>
      <c r="FT1048567" s="126"/>
      <c r="FU1048567" s="126"/>
      <c r="FV1048567" s="126"/>
      <c r="FW1048567" s="126"/>
      <c r="FX1048567" s="126"/>
      <c r="FY1048567" s="126"/>
      <c r="FZ1048567" s="126"/>
      <c r="GA1048567" s="126"/>
      <c r="GB1048567" s="126"/>
      <c r="GC1048567" s="126"/>
      <c r="GD1048567" s="126"/>
      <c r="GE1048567" s="126"/>
      <c r="GF1048567" s="126"/>
      <c r="GG1048567" s="126"/>
      <c r="GH1048567" s="126"/>
      <c r="GI1048567" s="126"/>
      <c r="GJ1048567" s="126"/>
      <c r="GK1048567" s="126"/>
      <c r="GL1048567" s="126"/>
      <c r="GM1048567" s="126"/>
      <c r="GN1048567" s="126"/>
      <c r="GO1048567" s="126"/>
      <c r="GP1048567" s="126"/>
      <c r="GQ1048567" s="126"/>
      <c r="GR1048567" s="126"/>
      <c r="GS1048567" s="126"/>
      <c r="GT1048567" s="126"/>
      <c r="GU1048567" s="126"/>
      <c r="GV1048567" s="126"/>
      <c r="GW1048567" s="126"/>
      <c r="GX1048567" s="126"/>
      <c r="GY1048567" s="126"/>
      <c r="GZ1048567" s="126"/>
      <c r="HA1048567" s="126"/>
      <c r="HB1048567" s="126"/>
      <c r="HC1048567" s="126"/>
      <c r="HD1048567" s="126"/>
      <c r="HE1048567" s="126"/>
      <c r="HF1048567" s="126"/>
      <c r="HG1048567" s="126"/>
      <c r="HH1048567" s="126"/>
      <c r="HI1048567" s="126"/>
      <c r="HJ1048567" s="126"/>
      <c r="HK1048567" s="126"/>
      <c r="HL1048567" s="126"/>
      <c r="HM1048567" s="126"/>
      <c r="HN1048567" s="126"/>
      <c r="HO1048567" s="126"/>
      <c r="HP1048567" s="126"/>
      <c r="HQ1048567" s="126"/>
      <c r="HR1048567" s="126"/>
      <c r="HS1048567" s="126"/>
      <c r="HT1048567" s="126"/>
      <c r="HU1048567" s="126"/>
      <c r="HV1048567" s="126"/>
      <c r="HW1048567" s="126"/>
      <c r="HX1048567" s="126"/>
      <c r="HY1048567" s="126"/>
      <c r="HZ1048567" s="126"/>
      <c r="IA1048567" s="126"/>
      <c r="IB1048567" s="126"/>
      <c r="IC1048567" s="126"/>
      <c r="ID1048567" s="126"/>
      <c r="IE1048567" s="126"/>
      <c r="IF1048567" s="126"/>
      <c r="IG1048567" s="126"/>
      <c r="IH1048567" s="126"/>
      <c r="II1048567" s="126"/>
      <c r="IJ1048567" s="126"/>
      <c r="IK1048567" s="126"/>
      <c r="IL1048567" s="126"/>
      <c r="IM1048567" s="126"/>
      <c r="IN1048567" s="126"/>
      <c r="IO1048567" s="126"/>
      <c r="IP1048567" s="126"/>
      <c r="IQ1048567" s="126"/>
      <c r="IR1048567" s="126"/>
      <c r="IS1048567" s="126"/>
      <c r="IT1048567" s="126"/>
      <c r="IU1048567" s="126"/>
      <c r="IV1048567" s="126"/>
      <c r="IW1048567" s="126"/>
    </row>
    <row r="1048568" spans="3:257" s="195" customFormat="1" ht="12.75" customHeight="1">
      <c r="C1048568" s="196"/>
      <c r="D1048568" s="196"/>
      <c r="E1048568" s="196"/>
      <c r="F1048568" s="196"/>
      <c r="G1048568" s="126"/>
      <c r="H1048568" s="126"/>
      <c r="I1048568" s="126"/>
      <c r="J1048568" s="126"/>
      <c r="K1048568" s="126"/>
      <c r="L1048568" s="126"/>
      <c r="M1048568" s="126"/>
      <c r="N1048568" s="126"/>
      <c r="O1048568" s="126"/>
      <c r="P1048568" s="126"/>
      <c r="Q1048568" s="126"/>
      <c r="R1048568" s="126"/>
      <c r="S1048568" s="126"/>
      <c r="T1048568" s="126"/>
      <c r="U1048568" s="126"/>
      <c r="V1048568" s="126"/>
      <c r="W1048568" s="126"/>
      <c r="X1048568" s="126"/>
      <c r="Y1048568" s="126"/>
      <c r="Z1048568" s="126"/>
      <c r="AA1048568" s="126"/>
      <c r="AB1048568" s="126"/>
      <c r="AC1048568" s="126"/>
      <c r="AD1048568" s="126"/>
      <c r="AE1048568" s="126"/>
      <c r="AF1048568" s="126"/>
      <c r="AG1048568" s="126"/>
      <c r="AH1048568" s="126"/>
      <c r="AI1048568" s="126"/>
      <c r="AJ1048568" s="126"/>
      <c r="AK1048568" s="126"/>
      <c r="AL1048568" s="126"/>
      <c r="AM1048568" s="126"/>
      <c r="AN1048568" s="126"/>
      <c r="AO1048568" s="126"/>
      <c r="AP1048568" s="126"/>
      <c r="AQ1048568" s="126"/>
      <c r="AR1048568" s="126"/>
      <c r="AS1048568" s="126"/>
      <c r="AT1048568" s="126"/>
      <c r="AU1048568" s="126"/>
      <c r="AV1048568" s="126"/>
      <c r="AW1048568" s="126"/>
      <c r="AX1048568" s="126"/>
      <c r="AY1048568" s="126"/>
      <c r="AZ1048568" s="126"/>
      <c r="BA1048568" s="126"/>
      <c r="BB1048568" s="126"/>
      <c r="BC1048568" s="126"/>
      <c r="BD1048568" s="126"/>
      <c r="BE1048568" s="126"/>
      <c r="BF1048568" s="126"/>
      <c r="BG1048568" s="126"/>
      <c r="BH1048568" s="126"/>
      <c r="BI1048568" s="126"/>
      <c r="BJ1048568" s="126"/>
      <c r="BK1048568" s="126"/>
      <c r="BL1048568" s="126"/>
      <c r="BM1048568" s="126"/>
      <c r="BN1048568" s="126"/>
      <c r="BO1048568" s="126"/>
      <c r="BP1048568" s="126"/>
      <c r="BQ1048568" s="126"/>
      <c r="BR1048568" s="126"/>
      <c r="BS1048568" s="126"/>
      <c r="BT1048568" s="126"/>
      <c r="BU1048568" s="126"/>
      <c r="BV1048568" s="126"/>
      <c r="BW1048568" s="126"/>
      <c r="BX1048568" s="126"/>
      <c r="BY1048568" s="126"/>
      <c r="BZ1048568" s="126"/>
      <c r="CA1048568" s="126"/>
      <c r="CB1048568" s="126"/>
      <c r="CC1048568" s="126"/>
      <c r="CD1048568" s="126"/>
      <c r="CE1048568" s="126"/>
      <c r="CF1048568" s="126"/>
      <c r="CG1048568" s="126"/>
      <c r="CH1048568" s="126"/>
      <c r="CI1048568" s="126"/>
      <c r="CJ1048568" s="126"/>
      <c r="CK1048568" s="126"/>
      <c r="CL1048568" s="126"/>
      <c r="CM1048568" s="126"/>
      <c r="CN1048568" s="126"/>
      <c r="CO1048568" s="126"/>
      <c r="CP1048568" s="126"/>
      <c r="CQ1048568" s="126"/>
      <c r="CR1048568" s="126"/>
      <c r="CS1048568" s="126"/>
      <c r="CT1048568" s="126"/>
      <c r="CU1048568" s="126"/>
      <c r="CV1048568" s="126"/>
      <c r="CW1048568" s="126"/>
      <c r="CX1048568" s="126"/>
      <c r="CY1048568" s="126"/>
      <c r="CZ1048568" s="126"/>
      <c r="DA1048568" s="126"/>
      <c r="DB1048568" s="126"/>
      <c r="DC1048568" s="126"/>
      <c r="DD1048568" s="126"/>
      <c r="DE1048568" s="126"/>
      <c r="DF1048568" s="126"/>
      <c r="DG1048568" s="126"/>
      <c r="DH1048568" s="126"/>
      <c r="DI1048568" s="126"/>
      <c r="DJ1048568" s="126"/>
      <c r="DK1048568" s="126"/>
      <c r="DL1048568" s="126"/>
      <c r="DM1048568" s="126"/>
      <c r="DN1048568" s="126"/>
      <c r="DO1048568" s="126"/>
      <c r="DP1048568" s="126"/>
      <c r="DQ1048568" s="126"/>
      <c r="DR1048568" s="126"/>
      <c r="DS1048568" s="126"/>
      <c r="DT1048568" s="126"/>
      <c r="DU1048568" s="126"/>
      <c r="DV1048568" s="126"/>
      <c r="DW1048568" s="126"/>
      <c r="DX1048568" s="126"/>
      <c r="DY1048568" s="126"/>
      <c r="DZ1048568" s="126"/>
      <c r="EA1048568" s="126"/>
      <c r="EB1048568" s="126"/>
      <c r="EC1048568" s="126"/>
      <c r="ED1048568" s="126"/>
      <c r="EE1048568" s="126"/>
      <c r="EF1048568" s="126"/>
      <c r="EG1048568" s="126"/>
      <c r="EH1048568" s="126"/>
      <c r="EI1048568" s="126"/>
      <c r="EJ1048568" s="126"/>
      <c r="EK1048568" s="126"/>
      <c r="EL1048568" s="126"/>
      <c r="EM1048568" s="126"/>
      <c r="EN1048568" s="126"/>
      <c r="EO1048568" s="126"/>
      <c r="EP1048568" s="126"/>
      <c r="EQ1048568" s="126"/>
      <c r="ER1048568" s="126"/>
      <c r="ES1048568" s="126"/>
      <c r="ET1048568" s="126"/>
      <c r="EU1048568" s="126"/>
      <c r="EV1048568" s="126"/>
      <c r="EW1048568" s="126"/>
      <c r="EX1048568" s="126"/>
      <c r="EY1048568" s="126"/>
      <c r="EZ1048568" s="126"/>
      <c r="FA1048568" s="126"/>
      <c r="FB1048568" s="126"/>
      <c r="FC1048568" s="126"/>
      <c r="FD1048568" s="126"/>
      <c r="FE1048568" s="126"/>
      <c r="FF1048568" s="126"/>
      <c r="FG1048568" s="126"/>
      <c r="FH1048568" s="126"/>
      <c r="FI1048568" s="126"/>
      <c r="FJ1048568" s="126"/>
      <c r="FK1048568" s="126"/>
      <c r="FL1048568" s="126"/>
      <c r="FM1048568" s="126"/>
      <c r="FN1048568" s="126"/>
      <c r="FO1048568" s="126"/>
      <c r="FP1048568" s="126"/>
      <c r="FQ1048568" s="126"/>
      <c r="FR1048568" s="126"/>
      <c r="FS1048568" s="126"/>
      <c r="FT1048568" s="126"/>
      <c r="FU1048568" s="126"/>
      <c r="FV1048568" s="126"/>
      <c r="FW1048568" s="126"/>
      <c r="FX1048568" s="126"/>
      <c r="FY1048568" s="126"/>
      <c r="FZ1048568" s="126"/>
      <c r="GA1048568" s="126"/>
      <c r="GB1048568" s="126"/>
      <c r="GC1048568" s="126"/>
      <c r="GD1048568" s="126"/>
      <c r="GE1048568" s="126"/>
      <c r="GF1048568" s="126"/>
      <c r="GG1048568" s="126"/>
      <c r="GH1048568" s="126"/>
      <c r="GI1048568" s="126"/>
      <c r="GJ1048568" s="126"/>
      <c r="GK1048568" s="126"/>
      <c r="GL1048568" s="126"/>
      <c r="GM1048568" s="126"/>
      <c r="GN1048568" s="126"/>
      <c r="GO1048568" s="126"/>
      <c r="GP1048568" s="126"/>
      <c r="GQ1048568" s="126"/>
      <c r="GR1048568" s="126"/>
      <c r="GS1048568" s="126"/>
      <c r="GT1048568" s="126"/>
      <c r="GU1048568" s="126"/>
      <c r="GV1048568" s="126"/>
      <c r="GW1048568" s="126"/>
      <c r="GX1048568" s="126"/>
      <c r="GY1048568" s="126"/>
      <c r="GZ1048568" s="126"/>
      <c r="HA1048568" s="126"/>
      <c r="HB1048568" s="126"/>
      <c r="HC1048568" s="126"/>
      <c r="HD1048568" s="126"/>
      <c r="HE1048568" s="126"/>
      <c r="HF1048568" s="126"/>
      <c r="HG1048568" s="126"/>
      <c r="HH1048568" s="126"/>
      <c r="HI1048568" s="126"/>
      <c r="HJ1048568" s="126"/>
      <c r="HK1048568" s="126"/>
      <c r="HL1048568" s="126"/>
      <c r="HM1048568" s="126"/>
      <c r="HN1048568" s="126"/>
      <c r="HO1048568" s="126"/>
      <c r="HP1048568" s="126"/>
      <c r="HQ1048568" s="126"/>
      <c r="HR1048568" s="126"/>
      <c r="HS1048568" s="126"/>
      <c r="HT1048568" s="126"/>
      <c r="HU1048568" s="126"/>
      <c r="HV1048568" s="126"/>
      <c r="HW1048568" s="126"/>
      <c r="HX1048568" s="126"/>
      <c r="HY1048568" s="126"/>
      <c r="HZ1048568" s="126"/>
      <c r="IA1048568" s="126"/>
      <c r="IB1048568" s="126"/>
      <c r="IC1048568" s="126"/>
      <c r="ID1048568" s="126"/>
      <c r="IE1048568" s="126"/>
      <c r="IF1048568" s="126"/>
      <c r="IG1048568" s="126"/>
      <c r="IH1048568" s="126"/>
      <c r="II1048568" s="126"/>
      <c r="IJ1048568" s="126"/>
      <c r="IK1048568" s="126"/>
      <c r="IL1048568" s="126"/>
      <c r="IM1048568" s="126"/>
      <c r="IN1048568" s="126"/>
      <c r="IO1048568" s="126"/>
      <c r="IP1048568" s="126"/>
      <c r="IQ1048568" s="126"/>
      <c r="IR1048568" s="126"/>
      <c r="IS1048568" s="126"/>
      <c r="IT1048568" s="126"/>
      <c r="IU1048568" s="126"/>
      <c r="IV1048568" s="126"/>
      <c r="IW1048568" s="126"/>
    </row>
  </sheetData>
  <sheetProtection algorithmName="SHA-512" hashValue="F/9y0wUmQMUGJfsEpuWQbHSUDNghAmRB1cIDdrsVTf3u07OjPhS43XcPkM+tPc6+58M90QOAU6vPzjwlc9isCA==" saltValue="QtUBMSPB+sf5yqgQtrQHIQ==" spinCount="100000" sheet="1" objects="1" scenarios="1"/>
  <mergeCells count="16">
    <mergeCell ref="A125:E125"/>
    <mergeCell ref="A116:F116"/>
    <mergeCell ref="A113:D113"/>
    <mergeCell ref="B118:E118"/>
    <mergeCell ref="A3:F3"/>
    <mergeCell ref="B119:E119"/>
    <mergeCell ref="B120:E120"/>
    <mergeCell ref="B121:E121"/>
    <mergeCell ref="B122:E122"/>
    <mergeCell ref="B123:E123"/>
    <mergeCell ref="A1:F2"/>
    <mergeCell ref="A42:D42"/>
    <mergeCell ref="A49:D49"/>
    <mergeCell ref="A66:D66"/>
    <mergeCell ref="A92:D92"/>
    <mergeCell ref="A16:D16"/>
  </mergeCells>
  <pageMargins left="0.98425196850393704" right="0.59055118110236227" top="0.59055118110236227" bottom="0.59055118110236227" header="0.39370078740157483" footer="0.39370078740157483"/>
  <pageSetup paperSize="9" fitToWidth="0" fitToHeight="0" pageOrder="overThenDown" orientation="portrait" useFirstPageNumber="1" r:id="rId1"/>
  <headerFooter alignWithMargins="0"/>
  <rowBreaks count="9" manualBreakCount="9">
    <brk id="12" max="5" man="1"/>
    <brk id="29" max="5" man="1"/>
    <brk id="37" max="5" man="1"/>
    <brk id="50" max="5" man="1"/>
    <brk id="60" max="5" man="1"/>
    <brk id="78" max="5" man="1"/>
    <brk id="92" max="5" man="1"/>
    <brk id="105" max="5" man="1"/>
    <brk id="114" max="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048570"/>
  <sheetViews>
    <sheetView showZeros="0" view="pageBreakPreview" zoomScaleNormal="100" zoomScaleSheetLayoutView="100" workbookViewId="0">
      <selection sqref="A1:F3"/>
    </sheetView>
  </sheetViews>
  <sheetFormatPr defaultRowHeight="15.75" customHeight="1"/>
  <cols>
    <col min="1" max="1" width="4.75" style="282" customWidth="1"/>
    <col min="2" max="2" width="35.375" style="282" customWidth="1"/>
    <col min="3" max="3" width="5.625" style="283" customWidth="1"/>
    <col min="4" max="4" width="7.5" style="283" customWidth="1"/>
    <col min="5" max="5" width="9.625" style="283" customWidth="1"/>
    <col min="6" max="6" width="11.75" style="284" customWidth="1"/>
    <col min="7" max="257" width="9.875" style="224" customWidth="1"/>
    <col min="258" max="1023" width="9.875" style="154" customWidth="1"/>
    <col min="1024" max="16384" width="9" style="154"/>
  </cols>
  <sheetData>
    <row r="1" spans="1:6" ht="14.85" customHeight="1">
      <c r="A1" s="467" t="s">
        <v>211</v>
      </c>
      <c r="B1" s="467"/>
      <c r="C1" s="467"/>
      <c r="D1" s="467"/>
      <c r="E1" s="467"/>
      <c r="F1" s="467"/>
    </row>
    <row r="2" spans="1:6" ht="14.85" customHeight="1">
      <c r="A2" s="467"/>
      <c r="B2" s="467"/>
      <c r="C2" s="467"/>
      <c r="D2" s="467"/>
      <c r="E2" s="467"/>
      <c r="F2" s="467"/>
    </row>
    <row r="3" spans="1:6" ht="14.85" customHeight="1">
      <c r="A3" s="467"/>
      <c r="B3" s="467"/>
      <c r="C3" s="467"/>
      <c r="D3" s="467"/>
      <c r="E3" s="467"/>
      <c r="F3" s="467"/>
    </row>
    <row r="4" spans="1:6" s="441" customFormat="1" ht="15.75" customHeight="1">
      <c r="A4" s="457" t="s">
        <v>325</v>
      </c>
      <c r="B4" s="457"/>
      <c r="C4" s="457"/>
      <c r="D4" s="457"/>
      <c r="E4" s="457"/>
      <c r="F4" s="457"/>
    </row>
    <row r="5" spans="1:6" ht="14.85" customHeight="1">
      <c r="A5" s="468"/>
      <c r="B5" s="468"/>
      <c r="C5" s="468"/>
      <c r="D5" s="468"/>
      <c r="E5" s="468"/>
      <c r="F5" s="468"/>
    </row>
    <row r="6" spans="1:6" s="226" customFormat="1" ht="28.5" customHeight="1">
      <c r="A6" s="3" t="s">
        <v>162</v>
      </c>
      <c r="B6" s="4" t="s">
        <v>0</v>
      </c>
      <c r="C6" s="3" t="s">
        <v>1</v>
      </c>
      <c r="D6" s="3" t="s">
        <v>2</v>
      </c>
      <c r="E6" s="3" t="s">
        <v>3</v>
      </c>
      <c r="F6" s="3" t="s">
        <v>4</v>
      </c>
    </row>
    <row r="7" spans="1:6" ht="15.75" customHeight="1">
      <c r="A7" s="227"/>
      <c r="B7" s="227"/>
      <c r="C7" s="228"/>
      <c r="D7" s="228"/>
      <c r="E7" s="228"/>
      <c r="F7" s="229"/>
    </row>
    <row r="8" spans="1:6" s="232" customFormat="1" ht="32.25" customHeight="1">
      <c r="A8" s="289" t="s">
        <v>5</v>
      </c>
      <c r="B8" s="286" t="s">
        <v>6</v>
      </c>
      <c r="C8" s="290"/>
      <c r="D8" s="291"/>
      <c r="E8" s="291"/>
      <c r="F8" s="292"/>
    </row>
    <row r="9" spans="1:6" ht="15.75" customHeight="1">
      <c r="A9" s="227"/>
      <c r="B9" s="227"/>
      <c r="C9" s="233"/>
      <c r="D9" s="234"/>
      <c r="E9" s="234"/>
      <c r="F9" s="231"/>
    </row>
    <row r="10" spans="1:6" ht="15.75" customHeight="1">
      <c r="A10" s="225" t="s">
        <v>7</v>
      </c>
      <c r="B10" s="225" t="s">
        <v>8</v>
      </c>
      <c r="C10" s="235"/>
      <c r="D10" s="236"/>
      <c r="E10" s="236"/>
      <c r="F10" s="237" t="s">
        <v>9</v>
      </c>
    </row>
    <row r="11" spans="1:6" s="239" customFormat="1" ht="248.25" customHeight="1">
      <c r="A11" s="225"/>
      <c r="B11" s="20" t="s">
        <v>10</v>
      </c>
      <c r="C11" s="18" t="s">
        <v>102</v>
      </c>
      <c r="D11" s="237">
        <v>10</v>
      </c>
      <c r="E11" s="528"/>
      <c r="F11" s="237">
        <f>D11*E11</f>
        <v>0</v>
      </c>
    </row>
    <row r="12" spans="1:6" s="232" customFormat="1" ht="28.35" customHeight="1">
      <c r="A12" s="240" t="s">
        <v>13</v>
      </c>
      <c r="B12" s="241" t="s">
        <v>14</v>
      </c>
      <c r="C12" s="243"/>
      <c r="D12" s="244"/>
      <c r="E12" s="529"/>
      <c r="F12" s="245"/>
    </row>
    <row r="13" spans="1:6" ht="181.15" customHeight="1">
      <c r="A13" s="240"/>
      <c r="B13" s="246" t="s">
        <v>127</v>
      </c>
      <c r="C13" s="135" t="s">
        <v>103</v>
      </c>
      <c r="D13" s="315">
        <v>1</v>
      </c>
      <c r="E13" s="530"/>
      <c r="F13" s="245">
        <f>D13*E13</f>
        <v>0</v>
      </c>
    </row>
    <row r="14" spans="1:6" ht="15">
      <c r="A14" s="247"/>
      <c r="B14" s="247"/>
      <c r="C14" s="248"/>
      <c r="D14" s="249"/>
      <c r="E14" s="531"/>
      <c r="F14" s="249"/>
    </row>
    <row r="15" spans="1:6" ht="15.75" customHeight="1">
      <c r="A15" s="461" t="s">
        <v>104</v>
      </c>
      <c r="B15" s="453"/>
      <c r="C15" s="453"/>
      <c r="D15" s="453"/>
      <c r="E15" s="532"/>
      <c r="F15" s="294">
        <f>SUM(F10:F13)</f>
        <v>0</v>
      </c>
    </row>
    <row r="16" spans="1:6" ht="15.75" customHeight="1">
      <c r="A16" s="251"/>
      <c r="B16" s="251"/>
      <c r="C16" s="233"/>
      <c r="D16" s="234"/>
      <c r="E16" s="533"/>
      <c r="F16" s="252"/>
    </row>
    <row r="17" spans="1:6" ht="15.95" customHeight="1">
      <c r="A17" s="230" t="s">
        <v>20</v>
      </c>
      <c r="B17" s="230" t="s">
        <v>21</v>
      </c>
      <c r="C17" s="233"/>
      <c r="D17" s="234"/>
      <c r="E17" s="533"/>
      <c r="F17" s="231"/>
    </row>
    <row r="18" spans="1:6" ht="15.75" customHeight="1">
      <c r="A18" s="230"/>
      <c r="B18" s="230"/>
      <c r="C18" s="233"/>
      <c r="D18" s="234"/>
      <c r="E18" s="533"/>
      <c r="F18" s="231"/>
    </row>
    <row r="19" spans="1:6" ht="30">
      <c r="A19" s="225" t="s">
        <v>7</v>
      </c>
      <c r="B19" s="225" t="s">
        <v>30</v>
      </c>
      <c r="C19" s="235"/>
      <c r="D19" s="236"/>
      <c r="E19" s="534"/>
      <c r="F19" s="237"/>
    </row>
    <row r="20" spans="1:6" s="239" customFormat="1" ht="252" customHeight="1">
      <c r="A20" s="225"/>
      <c r="B20" s="238" t="s">
        <v>174</v>
      </c>
      <c r="C20" s="253" t="s">
        <v>131</v>
      </c>
      <c r="D20" s="237">
        <f>10*0.8*0.5</f>
        <v>4</v>
      </c>
      <c r="E20" s="528"/>
      <c r="F20" s="237">
        <f>D20*E20</f>
        <v>0</v>
      </c>
    </row>
    <row r="21" spans="1:6" ht="15.95" customHeight="1">
      <c r="A21" s="225" t="s">
        <v>13</v>
      </c>
      <c r="B21" s="225" t="s">
        <v>32</v>
      </c>
      <c r="C21" s="235"/>
      <c r="D21" s="236"/>
      <c r="E21" s="534"/>
      <c r="F21" s="237"/>
    </row>
    <row r="22" spans="1:6" s="239" customFormat="1" ht="207" customHeight="1">
      <c r="A22" s="225"/>
      <c r="B22" s="238" t="s">
        <v>33</v>
      </c>
      <c r="C22" s="253" t="s">
        <v>175</v>
      </c>
      <c r="D22" s="237">
        <f>0.8*10</f>
        <v>8</v>
      </c>
      <c r="E22" s="528"/>
      <c r="F22" s="237">
        <f>D22*E22</f>
        <v>0</v>
      </c>
    </row>
    <row r="23" spans="1:6" s="254" customFormat="1" ht="40.9" customHeight="1">
      <c r="A23" s="295" t="s">
        <v>16</v>
      </c>
      <c r="B23" s="295" t="s">
        <v>136</v>
      </c>
      <c r="C23" s="301"/>
      <c r="D23" s="306"/>
      <c r="E23" s="535"/>
      <c r="F23" s="310"/>
    </row>
    <row r="24" spans="1:6" s="239" customFormat="1" ht="192" customHeight="1">
      <c r="A24" s="297"/>
      <c r="B24" s="299" t="s">
        <v>165</v>
      </c>
      <c r="C24" s="304"/>
      <c r="D24" s="304"/>
      <c r="E24" s="536"/>
      <c r="F24" s="303"/>
    </row>
    <row r="25" spans="1:6" s="239" customFormat="1" ht="189" customHeight="1">
      <c r="A25" s="298"/>
      <c r="B25" s="300" t="s">
        <v>166</v>
      </c>
      <c r="C25" s="305" t="s">
        <v>176</v>
      </c>
      <c r="D25" s="309">
        <v>5.8</v>
      </c>
      <c r="E25" s="537"/>
      <c r="F25" s="308">
        <f>D25*E25</f>
        <v>0</v>
      </c>
    </row>
    <row r="26" spans="1:6" s="224" customFormat="1" ht="28.35" customHeight="1">
      <c r="A26" s="296" t="s">
        <v>34</v>
      </c>
      <c r="B26" s="296" t="s">
        <v>38</v>
      </c>
      <c r="C26" s="302"/>
      <c r="D26" s="307"/>
      <c r="E26" s="538"/>
      <c r="F26" s="311"/>
    </row>
    <row r="27" spans="1:6" s="224" customFormat="1" ht="86.25" customHeight="1">
      <c r="A27" s="225"/>
      <c r="B27" s="238" t="s">
        <v>39</v>
      </c>
      <c r="C27" s="253" t="s">
        <v>176</v>
      </c>
      <c r="D27" s="237">
        <f>0.16^2*3.14*10*1.2</f>
        <v>0.96460800000000013</v>
      </c>
      <c r="E27" s="528"/>
      <c r="F27" s="237">
        <f>D27*E27</f>
        <v>0</v>
      </c>
    </row>
    <row r="28" spans="1:6" s="224" customFormat="1" ht="15.75" customHeight="1">
      <c r="A28" s="251"/>
      <c r="B28" s="251"/>
      <c r="C28" s="233"/>
      <c r="D28" s="234"/>
      <c r="E28" s="533"/>
      <c r="F28" s="231"/>
    </row>
    <row r="29" spans="1:6" s="224" customFormat="1" ht="15.75" customHeight="1">
      <c r="A29" s="465" t="s">
        <v>111</v>
      </c>
      <c r="B29" s="453"/>
      <c r="C29" s="453"/>
      <c r="D29" s="453"/>
      <c r="E29" s="532"/>
      <c r="F29" s="294">
        <f>SUM(F19:F27)</f>
        <v>0</v>
      </c>
    </row>
    <row r="30" spans="1:6" s="224" customFormat="1" ht="15.75" customHeight="1">
      <c r="A30" s="255"/>
      <c r="B30" s="255"/>
      <c r="C30" s="233"/>
      <c r="D30" s="234"/>
      <c r="E30" s="533"/>
      <c r="F30" s="252"/>
    </row>
    <row r="31" spans="1:6" s="224" customFormat="1" ht="15.95" customHeight="1">
      <c r="A31" s="230" t="s">
        <v>40</v>
      </c>
      <c r="B31" s="230" t="s">
        <v>46</v>
      </c>
      <c r="C31" s="233"/>
      <c r="D31" s="234"/>
      <c r="E31" s="533"/>
      <c r="F31" s="231"/>
    </row>
    <row r="32" spans="1:6" s="224" customFormat="1" ht="15.75" customHeight="1">
      <c r="A32" s="230"/>
      <c r="B32" s="230"/>
      <c r="C32" s="233"/>
      <c r="D32" s="234"/>
      <c r="E32" s="533"/>
      <c r="F32" s="231"/>
    </row>
    <row r="33" spans="1:6" s="224" customFormat="1" ht="30">
      <c r="A33" s="225" t="s">
        <v>7</v>
      </c>
      <c r="B33" s="225" t="s">
        <v>177</v>
      </c>
      <c r="C33" s="235"/>
      <c r="D33" s="237"/>
      <c r="E33" s="528"/>
      <c r="F33" s="237"/>
    </row>
    <row r="34" spans="1:6" s="224" customFormat="1" ht="171" customHeight="1">
      <c r="A34" s="225"/>
      <c r="B34" s="238" t="s">
        <v>178</v>
      </c>
      <c r="C34" s="169" t="s">
        <v>103</v>
      </c>
      <c r="D34" s="312">
        <v>2</v>
      </c>
      <c r="E34" s="528"/>
      <c r="F34" s="237">
        <f>D34*E34</f>
        <v>0</v>
      </c>
    </row>
    <row r="35" spans="1:6" s="224" customFormat="1" ht="15">
      <c r="A35" s="295"/>
      <c r="B35" s="295"/>
      <c r="C35" s="313"/>
      <c r="D35" s="310"/>
      <c r="E35" s="539"/>
      <c r="F35" s="310"/>
    </row>
    <row r="36" spans="1:6" s="224" customFormat="1" ht="15">
      <c r="A36" s="465" t="s">
        <v>118</v>
      </c>
      <c r="B36" s="453"/>
      <c r="C36" s="453"/>
      <c r="D36" s="453"/>
      <c r="E36" s="532"/>
      <c r="F36" s="294">
        <f>SUM(F33:F34)</f>
        <v>0</v>
      </c>
    </row>
    <row r="37" spans="1:6" s="224" customFormat="1" ht="15">
      <c r="A37" s="296"/>
      <c r="B37" s="296"/>
      <c r="C37" s="302"/>
      <c r="D37" s="311"/>
      <c r="E37" s="540"/>
      <c r="F37" s="311"/>
    </row>
    <row r="38" spans="1:6" s="224" customFormat="1" ht="15.95" customHeight="1">
      <c r="A38" s="230" t="s">
        <v>45</v>
      </c>
      <c r="B38" s="230" t="s">
        <v>62</v>
      </c>
      <c r="C38" s="233"/>
      <c r="D38" s="234"/>
      <c r="E38" s="533"/>
      <c r="F38" s="231"/>
    </row>
    <row r="39" spans="1:6" s="224" customFormat="1" ht="15.75" customHeight="1">
      <c r="A39" s="230"/>
      <c r="B39" s="230"/>
      <c r="C39" s="233"/>
      <c r="D39" s="234"/>
      <c r="E39" s="533"/>
      <c r="F39" s="231"/>
    </row>
    <row r="40" spans="1:6" s="224" customFormat="1" ht="15.95" customHeight="1">
      <c r="A40" s="225" t="s">
        <v>7</v>
      </c>
      <c r="B40" s="225" t="s">
        <v>213</v>
      </c>
      <c r="C40" s="235"/>
      <c r="D40" s="236"/>
      <c r="E40" s="534"/>
      <c r="F40" s="237"/>
    </row>
    <row r="41" spans="1:6" s="224" customFormat="1" ht="30">
      <c r="A41" s="225"/>
      <c r="B41" s="238" t="s">
        <v>179</v>
      </c>
      <c r="C41" s="235"/>
      <c r="D41" s="236"/>
      <c r="E41" s="534"/>
      <c r="F41" s="237"/>
    </row>
    <row r="42" spans="1:6" s="224" customFormat="1" ht="15.95" customHeight="1">
      <c r="A42" s="225"/>
      <c r="B42" s="225"/>
      <c r="C42" s="18" t="s">
        <v>102</v>
      </c>
      <c r="D42" s="256">
        <v>8.25</v>
      </c>
      <c r="E42" s="528"/>
      <c r="F42" s="237">
        <f>D42*E42</f>
        <v>0</v>
      </c>
    </row>
    <row r="43" spans="1:6" s="224" customFormat="1" ht="15.95" customHeight="1">
      <c r="A43" s="225" t="s">
        <v>13</v>
      </c>
      <c r="B43" s="225" t="s">
        <v>180</v>
      </c>
      <c r="C43" s="235"/>
      <c r="D43" s="256"/>
      <c r="E43" s="528"/>
      <c r="F43" s="237"/>
    </row>
    <row r="44" spans="1:6" s="224" customFormat="1" ht="234" customHeight="1">
      <c r="A44" s="225"/>
      <c r="B44" s="238" t="s">
        <v>181</v>
      </c>
      <c r="C44" s="169" t="s">
        <v>103</v>
      </c>
      <c r="D44" s="314">
        <v>2</v>
      </c>
      <c r="E44" s="530"/>
      <c r="F44" s="245">
        <f>D44*E44</f>
        <v>0</v>
      </c>
    </row>
    <row r="45" spans="1:6" s="224" customFormat="1" ht="15">
      <c r="A45" s="225"/>
      <c r="B45" s="257" t="s">
        <v>182</v>
      </c>
      <c r="C45" s="169" t="s">
        <v>103</v>
      </c>
      <c r="D45" s="314">
        <v>2</v>
      </c>
      <c r="E45" s="528"/>
      <c r="F45" s="237">
        <f>D45*E45</f>
        <v>0</v>
      </c>
    </row>
    <row r="46" spans="1:6" s="224" customFormat="1" ht="15">
      <c r="A46" s="225"/>
      <c r="B46" s="257" t="s">
        <v>183</v>
      </c>
      <c r="C46" s="169" t="s">
        <v>103</v>
      </c>
      <c r="D46" s="314">
        <v>2</v>
      </c>
      <c r="E46" s="528"/>
      <c r="F46" s="237">
        <f>D46*E46</f>
        <v>0</v>
      </c>
    </row>
    <row r="47" spans="1:6" s="224" customFormat="1" ht="15">
      <c r="A47" s="225"/>
      <c r="B47" s="257" t="s">
        <v>184</v>
      </c>
      <c r="C47" s="169" t="s">
        <v>103</v>
      </c>
      <c r="D47" s="314">
        <v>4</v>
      </c>
      <c r="E47" s="528"/>
      <c r="F47" s="237">
        <f>D47*E47</f>
        <v>0</v>
      </c>
    </row>
    <row r="48" spans="1:6" s="224" customFormat="1" ht="15">
      <c r="A48" s="225" t="s">
        <v>16</v>
      </c>
      <c r="B48" s="258" t="s">
        <v>185</v>
      </c>
      <c r="C48" s="235"/>
      <c r="D48" s="236"/>
      <c r="E48" s="534"/>
      <c r="F48" s="237"/>
    </row>
    <row r="49" spans="1:6" s="224" customFormat="1" ht="97.5" customHeight="1">
      <c r="A49" s="225"/>
      <c r="B49" s="238" t="s">
        <v>150</v>
      </c>
      <c r="C49" s="235"/>
      <c r="D49" s="259"/>
      <c r="E49" s="541"/>
      <c r="F49" s="237"/>
    </row>
    <row r="50" spans="1:6" s="224" customFormat="1" ht="15">
      <c r="A50" s="225"/>
      <c r="B50" s="257" t="s">
        <v>186</v>
      </c>
      <c r="C50" s="169" t="s">
        <v>103</v>
      </c>
      <c r="D50" s="314">
        <v>2</v>
      </c>
      <c r="E50" s="530"/>
      <c r="F50" s="245">
        <f t="shared" ref="F50:F59" si="0">D50*E50</f>
        <v>0</v>
      </c>
    </row>
    <row r="51" spans="1:6" s="224" customFormat="1" ht="15">
      <c r="A51" s="225"/>
      <c r="B51" s="257" t="s">
        <v>187</v>
      </c>
      <c r="C51" s="169" t="s">
        <v>103</v>
      </c>
      <c r="D51" s="314">
        <v>2</v>
      </c>
      <c r="E51" s="530"/>
      <c r="F51" s="245">
        <f t="shared" si="0"/>
        <v>0</v>
      </c>
    </row>
    <row r="52" spans="1:6" s="224" customFormat="1">
      <c r="A52" s="225"/>
      <c r="B52" s="257" t="s">
        <v>188</v>
      </c>
      <c r="C52" s="169" t="s">
        <v>103</v>
      </c>
      <c r="D52" s="314">
        <v>1</v>
      </c>
      <c r="E52" s="530"/>
      <c r="F52" s="245">
        <f t="shared" si="0"/>
        <v>0</v>
      </c>
    </row>
    <row r="53" spans="1:6" s="224" customFormat="1" ht="15">
      <c r="A53" s="225"/>
      <c r="B53" s="257" t="s">
        <v>189</v>
      </c>
      <c r="C53" s="169" t="s">
        <v>103</v>
      </c>
      <c r="D53" s="314">
        <v>3</v>
      </c>
      <c r="E53" s="530"/>
      <c r="F53" s="245">
        <f t="shared" si="0"/>
        <v>0</v>
      </c>
    </row>
    <row r="54" spans="1:6" s="224" customFormat="1" ht="15">
      <c r="A54" s="225"/>
      <c r="B54" s="242" t="s">
        <v>190</v>
      </c>
      <c r="C54" s="169" t="s">
        <v>103</v>
      </c>
      <c r="D54" s="314">
        <v>2</v>
      </c>
      <c r="E54" s="530"/>
      <c r="F54" s="245">
        <f t="shared" si="0"/>
        <v>0</v>
      </c>
    </row>
    <row r="55" spans="1:6" s="224" customFormat="1" ht="15">
      <c r="A55" s="225"/>
      <c r="B55" s="242" t="s">
        <v>191</v>
      </c>
      <c r="C55" s="169" t="s">
        <v>103</v>
      </c>
      <c r="D55" s="314">
        <v>1</v>
      </c>
      <c r="E55" s="530"/>
      <c r="F55" s="245">
        <f t="shared" si="0"/>
        <v>0</v>
      </c>
    </row>
    <row r="56" spans="1:6" s="224" customFormat="1" ht="15">
      <c r="A56" s="225"/>
      <c r="B56" s="242" t="s">
        <v>192</v>
      </c>
      <c r="C56" s="169" t="s">
        <v>103</v>
      </c>
      <c r="D56" s="314">
        <v>2</v>
      </c>
      <c r="E56" s="530"/>
      <c r="F56" s="245">
        <f t="shared" si="0"/>
        <v>0</v>
      </c>
    </row>
    <row r="57" spans="1:6" s="224" customFormat="1" ht="15">
      <c r="A57" s="225"/>
      <c r="B57" s="242" t="s">
        <v>193</v>
      </c>
      <c r="C57" s="169" t="s">
        <v>103</v>
      </c>
      <c r="D57" s="314">
        <v>4</v>
      </c>
      <c r="E57" s="530"/>
      <c r="F57" s="245">
        <f t="shared" si="0"/>
        <v>0</v>
      </c>
    </row>
    <row r="58" spans="1:6" s="224" customFormat="1" ht="15">
      <c r="A58" s="225"/>
      <c r="B58" s="242" t="s">
        <v>194</v>
      </c>
      <c r="C58" s="169" t="s">
        <v>103</v>
      </c>
      <c r="D58" s="314">
        <v>1</v>
      </c>
      <c r="E58" s="530"/>
      <c r="F58" s="245">
        <f t="shared" si="0"/>
        <v>0</v>
      </c>
    </row>
    <row r="59" spans="1:6" s="224" customFormat="1" ht="15">
      <c r="A59" s="225"/>
      <c r="B59" s="242" t="s">
        <v>195</v>
      </c>
      <c r="C59" s="169" t="s">
        <v>103</v>
      </c>
      <c r="D59" s="314">
        <v>1</v>
      </c>
      <c r="E59" s="530"/>
      <c r="F59" s="245">
        <f t="shared" si="0"/>
        <v>0</v>
      </c>
    </row>
    <row r="60" spans="1:6" s="224" customFormat="1" ht="15.95" customHeight="1">
      <c r="A60" s="225" t="s">
        <v>34</v>
      </c>
      <c r="B60" s="225" t="s">
        <v>80</v>
      </c>
      <c r="C60" s="235"/>
      <c r="D60" s="261"/>
      <c r="E60" s="534"/>
      <c r="F60" s="237"/>
    </row>
    <row r="61" spans="1:6" s="224" customFormat="1" ht="101.25" customHeight="1">
      <c r="A61" s="225"/>
      <c r="B61" s="238" t="s">
        <v>81</v>
      </c>
      <c r="C61" s="169" t="s">
        <v>103</v>
      </c>
      <c r="D61" s="314">
        <v>4</v>
      </c>
      <c r="E61" s="528"/>
      <c r="F61" s="237">
        <f>D61*E61</f>
        <v>0</v>
      </c>
    </row>
    <row r="62" spans="1:6" s="224" customFormat="1" ht="15">
      <c r="A62" s="225" t="s">
        <v>35</v>
      </c>
      <c r="B62" s="225" t="s">
        <v>196</v>
      </c>
      <c r="C62" s="235"/>
      <c r="D62" s="256"/>
      <c r="E62" s="528"/>
      <c r="F62" s="237"/>
    </row>
    <row r="63" spans="1:6" s="224" customFormat="1" ht="75">
      <c r="A63" s="225"/>
      <c r="B63" s="238" t="s">
        <v>197</v>
      </c>
      <c r="C63" s="235" t="s">
        <v>214</v>
      </c>
      <c r="D63" s="256"/>
      <c r="E63" s="547"/>
      <c r="F63" s="528"/>
    </row>
    <row r="64" spans="1:6" s="224" customFormat="1" ht="20.25" customHeight="1">
      <c r="A64" s="225" t="s">
        <v>198</v>
      </c>
      <c r="B64" s="225" t="s">
        <v>199</v>
      </c>
      <c r="C64" s="235"/>
      <c r="D64" s="256"/>
      <c r="E64" s="528"/>
      <c r="F64" s="237"/>
    </row>
    <row r="65" spans="1:6" s="224" customFormat="1" ht="120">
      <c r="A65" s="225"/>
      <c r="B65" s="238" t="s">
        <v>200</v>
      </c>
      <c r="C65" s="235"/>
      <c r="D65" s="256"/>
      <c r="E65" s="528"/>
      <c r="F65" s="237"/>
    </row>
    <row r="66" spans="1:6" s="224" customFormat="1" ht="15">
      <c r="A66" s="225"/>
      <c r="B66" s="225" t="s">
        <v>201</v>
      </c>
      <c r="C66" s="235" t="s">
        <v>202</v>
      </c>
      <c r="D66" s="256">
        <f>(2*3+4*2.6)*1.68*1.03</f>
        <v>28.378559999999997</v>
      </c>
      <c r="E66" s="528"/>
      <c r="F66" s="237">
        <f>D66*E66</f>
        <v>0</v>
      </c>
    </row>
    <row r="67" spans="1:6" s="224" customFormat="1" ht="15">
      <c r="A67" s="225"/>
      <c r="B67" s="257" t="s">
        <v>203</v>
      </c>
      <c r="C67" s="235" t="s">
        <v>202</v>
      </c>
      <c r="D67" s="256">
        <f>1.5^2*3.14*5/1000*7850</f>
        <v>277.30125000000004</v>
      </c>
      <c r="E67" s="528"/>
      <c r="F67" s="237">
        <f>D67*E67</f>
        <v>0</v>
      </c>
    </row>
    <row r="68" spans="1:6" s="224" customFormat="1" ht="15.75" customHeight="1">
      <c r="A68" s="247"/>
      <c r="B68" s="247"/>
      <c r="C68" s="262"/>
      <c r="D68" s="263"/>
      <c r="E68" s="542"/>
      <c r="F68" s="231"/>
    </row>
    <row r="69" spans="1:6" s="224" customFormat="1" ht="15.75" customHeight="1">
      <c r="A69" s="524" t="s">
        <v>120</v>
      </c>
      <c r="B69" s="453"/>
      <c r="C69" s="453"/>
      <c r="D69" s="453"/>
      <c r="E69" s="543"/>
      <c r="F69" s="523">
        <f>SUM(F41:F67)</f>
        <v>0</v>
      </c>
    </row>
    <row r="70" spans="1:6" s="224" customFormat="1" ht="15.75" customHeight="1">
      <c r="A70" s="521"/>
      <c r="B70" s="521"/>
      <c r="C70" s="522"/>
      <c r="D70" s="522"/>
      <c r="E70" s="544"/>
      <c r="F70" s="250"/>
    </row>
    <row r="71" spans="1:6" s="224" customFormat="1" ht="28.5">
      <c r="A71" s="230" t="s">
        <v>61</v>
      </c>
      <c r="B71" s="230" t="s">
        <v>215</v>
      </c>
      <c r="C71" s="264"/>
      <c r="D71" s="264"/>
      <c r="E71" s="545"/>
      <c r="F71" s="250"/>
    </row>
    <row r="72" spans="1:6" s="224" customFormat="1" ht="15.75" customHeight="1">
      <c r="A72" s="264"/>
      <c r="B72" s="264"/>
      <c r="C72" s="264"/>
      <c r="D72" s="264"/>
      <c r="E72" s="545"/>
      <c r="F72" s="250"/>
    </row>
    <row r="73" spans="1:6" s="224" customFormat="1" ht="30">
      <c r="A73" s="225" t="s">
        <v>7</v>
      </c>
      <c r="B73" s="225" t="s">
        <v>204</v>
      </c>
      <c r="C73" s="264"/>
      <c r="D73" s="264"/>
      <c r="E73" s="545"/>
      <c r="F73" s="250"/>
    </row>
    <row r="74" spans="1:6" s="224" customFormat="1" ht="144.75" customHeight="1">
      <c r="A74" s="264"/>
      <c r="B74" s="238" t="s">
        <v>205</v>
      </c>
      <c r="C74" s="253" t="s">
        <v>131</v>
      </c>
      <c r="D74" s="237">
        <v>0.5</v>
      </c>
      <c r="E74" s="528"/>
      <c r="F74" s="237">
        <f>D74*E74</f>
        <v>0</v>
      </c>
    </row>
    <row r="75" spans="1:6" s="224" customFormat="1" ht="30">
      <c r="A75" s="225" t="s">
        <v>13</v>
      </c>
      <c r="B75" s="225" t="s">
        <v>206</v>
      </c>
      <c r="C75" s="264"/>
      <c r="D75" s="264"/>
      <c r="E75" s="545"/>
      <c r="F75" s="250"/>
    </row>
    <row r="76" spans="1:6" s="224" customFormat="1" ht="165">
      <c r="A76" s="264"/>
      <c r="B76" s="238" t="s">
        <v>207</v>
      </c>
      <c r="C76" s="265" t="s">
        <v>176</v>
      </c>
      <c r="D76" s="266">
        <v>0.2</v>
      </c>
      <c r="E76" s="530"/>
      <c r="F76" s="245">
        <f>D76*E76</f>
        <v>0</v>
      </c>
    </row>
    <row r="77" spans="1:6" s="224" customFormat="1" ht="30">
      <c r="A77" s="225" t="s">
        <v>16</v>
      </c>
      <c r="B77" s="225" t="s">
        <v>208</v>
      </c>
      <c r="C77" s="264"/>
      <c r="D77" s="264"/>
      <c r="E77" s="545"/>
      <c r="F77" s="250"/>
    </row>
    <row r="78" spans="1:6" s="224" customFormat="1" ht="75">
      <c r="A78" s="264"/>
      <c r="B78" s="238" t="s">
        <v>209</v>
      </c>
      <c r="C78" s="264"/>
      <c r="D78" s="264"/>
      <c r="E78" s="545"/>
      <c r="F78" s="250"/>
    </row>
    <row r="79" spans="1:6" s="224" customFormat="1" ht="15.75" customHeight="1">
      <c r="A79" s="264"/>
      <c r="B79" s="264"/>
      <c r="C79" s="169" t="s">
        <v>103</v>
      </c>
      <c r="D79" s="315">
        <v>1</v>
      </c>
      <c r="E79" s="530"/>
      <c r="F79" s="245">
        <f>D79*E79</f>
        <v>0</v>
      </c>
    </row>
    <row r="80" spans="1:6" s="224" customFormat="1" ht="15.75" customHeight="1">
      <c r="A80" s="264"/>
      <c r="B80" s="264"/>
      <c r="C80" s="169" t="s">
        <v>103</v>
      </c>
      <c r="D80" s="315">
        <v>1</v>
      </c>
      <c r="E80" s="530"/>
      <c r="F80" s="245">
        <f>D80*E80</f>
        <v>0</v>
      </c>
    </row>
    <row r="81" spans="1:257" s="224" customFormat="1" ht="15.75" customHeight="1">
      <c r="A81" s="264"/>
      <c r="B81" s="264"/>
      <c r="C81" s="169" t="s">
        <v>103</v>
      </c>
      <c r="D81" s="315">
        <v>1</v>
      </c>
      <c r="E81" s="530"/>
      <c r="F81" s="245">
        <f>D81*E81</f>
        <v>0</v>
      </c>
    </row>
    <row r="82" spans="1:257" s="224" customFormat="1" ht="15.75" customHeight="1">
      <c r="A82" s="525"/>
      <c r="B82" s="525"/>
      <c r="C82" s="526"/>
      <c r="D82" s="527"/>
      <c r="E82" s="546"/>
      <c r="F82" s="267"/>
    </row>
    <row r="83" spans="1:257" ht="15.75" customHeight="1">
      <c r="A83" s="465" t="s">
        <v>216</v>
      </c>
      <c r="B83" s="453"/>
      <c r="C83" s="453"/>
      <c r="D83" s="453"/>
      <c r="E83" s="532"/>
      <c r="F83" s="523">
        <f>SUM(F73:F81)</f>
        <v>0</v>
      </c>
    </row>
    <row r="84" spans="1:257" ht="15.75" customHeight="1">
      <c r="A84" s="255"/>
      <c r="B84" s="255"/>
      <c r="C84" s="233"/>
      <c r="D84" s="234"/>
      <c r="E84" s="533"/>
      <c r="F84" s="252"/>
    </row>
    <row r="85" spans="1:257" ht="15.95" customHeight="1">
      <c r="A85" s="230" t="s">
        <v>82</v>
      </c>
      <c r="B85" s="230" t="s">
        <v>83</v>
      </c>
      <c r="C85" s="233"/>
      <c r="D85" s="234"/>
      <c r="E85" s="533"/>
      <c r="F85" s="231"/>
    </row>
    <row r="86" spans="1:257" ht="15.95" customHeight="1">
      <c r="A86" s="230"/>
      <c r="B86" s="230"/>
      <c r="C86" s="233"/>
      <c r="D86" s="234"/>
      <c r="E86" s="533"/>
      <c r="F86" s="231"/>
    </row>
    <row r="87" spans="1:257" s="180" customFormat="1" ht="15.95" customHeight="1">
      <c r="A87" s="225" t="s">
        <v>7</v>
      </c>
      <c r="B87" s="257" t="s">
        <v>86</v>
      </c>
      <c r="C87" s="235"/>
      <c r="D87" s="236"/>
      <c r="E87" s="534"/>
      <c r="F87" s="237"/>
      <c r="G87" s="268"/>
      <c r="H87" s="268"/>
      <c r="I87" s="268"/>
      <c r="J87" s="268"/>
      <c r="K87" s="268"/>
      <c r="L87" s="268"/>
      <c r="M87" s="268"/>
      <c r="N87" s="268"/>
      <c r="O87" s="268"/>
      <c r="P87" s="268"/>
      <c r="Q87" s="268"/>
      <c r="R87" s="268"/>
      <c r="S87" s="268"/>
      <c r="T87" s="268"/>
      <c r="U87" s="268"/>
      <c r="V87" s="268"/>
      <c r="W87" s="268"/>
      <c r="X87" s="268"/>
      <c r="Y87" s="268"/>
      <c r="Z87" s="268"/>
      <c r="AA87" s="268"/>
      <c r="AB87" s="268"/>
      <c r="AC87" s="268"/>
      <c r="AD87" s="268"/>
      <c r="AE87" s="268"/>
      <c r="AF87" s="268"/>
      <c r="AG87" s="268"/>
      <c r="AH87" s="268"/>
      <c r="AI87" s="268"/>
      <c r="AJ87" s="268"/>
      <c r="AK87" s="268"/>
      <c r="AL87" s="268"/>
      <c r="AM87" s="268"/>
      <c r="AN87" s="268"/>
      <c r="AO87" s="268"/>
      <c r="AP87" s="268"/>
      <c r="AQ87" s="268"/>
      <c r="AR87" s="268"/>
      <c r="AS87" s="268"/>
      <c r="AT87" s="268"/>
      <c r="AU87" s="268"/>
      <c r="AV87" s="268"/>
      <c r="AW87" s="268"/>
      <c r="AX87" s="268"/>
      <c r="AY87" s="268"/>
      <c r="AZ87" s="268"/>
      <c r="BA87" s="268"/>
      <c r="BB87" s="268"/>
      <c r="BC87" s="268"/>
      <c r="BD87" s="268"/>
      <c r="BE87" s="268"/>
      <c r="BF87" s="268"/>
      <c r="BG87" s="268"/>
      <c r="BH87" s="268"/>
      <c r="BI87" s="268"/>
      <c r="BJ87" s="268"/>
      <c r="BK87" s="268"/>
      <c r="BL87" s="268"/>
      <c r="BM87" s="268"/>
      <c r="BN87" s="268"/>
      <c r="BO87" s="268"/>
      <c r="BP87" s="268"/>
      <c r="BQ87" s="268"/>
      <c r="BR87" s="268"/>
      <c r="BS87" s="268"/>
      <c r="BT87" s="268"/>
      <c r="BU87" s="268"/>
      <c r="BV87" s="268"/>
      <c r="BW87" s="268"/>
      <c r="BX87" s="268"/>
      <c r="BY87" s="268"/>
      <c r="BZ87" s="268"/>
      <c r="CA87" s="268"/>
      <c r="CB87" s="268"/>
      <c r="CC87" s="268"/>
      <c r="CD87" s="268"/>
      <c r="CE87" s="268"/>
      <c r="CF87" s="268"/>
      <c r="CG87" s="268"/>
      <c r="CH87" s="268"/>
      <c r="CI87" s="268"/>
      <c r="CJ87" s="268"/>
      <c r="CK87" s="268"/>
      <c r="CL87" s="268"/>
      <c r="CM87" s="268"/>
      <c r="CN87" s="268"/>
      <c r="CO87" s="268"/>
      <c r="CP87" s="268"/>
      <c r="CQ87" s="268"/>
      <c r="CR87" s="268"/>
      <c r="CS87" s="268"/>
      <c r="CT87" s="268"/>
      <c r="CU87" s="268"/>
      <c r="CV87" s="268"/>
      <c r="CW87" s="268"/>
      <c r="CX87" s="268"/>
      <c r="CY87" s="268"/>
      <c r="CZ87" s="268"/>
      <c r="DA87" s="268"/>
      <c r="DB87" s="268"/>
      <c r="DC87" s="268"/>
      <c r="DD87" s="268"/>
      <c r="DE87" s="268"/>
      <c r="DF87" s="268"/>
      <c r="DG87" s="268"/>
      <c r="DH87" s="268"/>
      <c r="DI87" s="268"/>
      <c r="DJ87" s="268"/>
      <c r="DK87" s="268"/>
      <c r="DL87" s="268"/>
      <c r="DM87" s="268"/>
      <c r="DN87" s="268"/>
      <c r="DO87" s="268"/>
      <c r="DP87" s="268"/>
      <c r="DQ87" s="268"/>
      <c r="DR87" s="268"/>
      <c r="DS87" s="268"/>
      <c r="DT87" s="268"/>
      <c r="DU87" s="268"/>
      <c r="DV87" s="268"/>
      <c r="DW87" s="268"/>
      <c r="DX87" s="268"/>
      <c r="DY87" s="268"/>
      <c r="DZ87" s="268"/>
      <c r="EA87" s="268"/>
      <c r="EB87" s="268"/>
      <c r="EC87" s="268"/>
      <c r="ED87" s="268"/>
      <c r="EE87" s="268"/>
      <c r="EF87" s="268"/>
      <c r="EG87" s="268"/>
      <c r="EH87" s="268"/>
      <c r="EI87" s="268"/>
      <c r="EJ87" s="268"/>
      <c r="EK87" s="268"/>
      <c r="EL87" s="268"/>
      <c r="EM87" s="268"/>
      <c r="EN87" s="268"/>
      <c r="EO87" s="268"/>
      <c r="EP87" s="268"/>
      <c r="EQ87" s="268"/>
      <c r="ER87" s="268"/>
      <c r="ES87" s="268"/>
      <c r="ET87" s="268"/>
      <c r="EU87" s="268"/>
      <c r="EV87" s="268"/>
      <c r="EW87" s="268"/>
      <c r="EX87" s="268"/>
      <c r="EY87" s="268"/>
      <c r="EZ87" s="268"/>
      <c r="FA87" s="268"/>
      <c r="FB87" s="268"/>
      <c r="FC87" s="268"/>
      <c r="FD87" s="268"/>
      <c r="FE87" s="268"/>
      <c r="FF87" s="268"/>
      <c r="FG87" s="268"/>
      <c r="FH87" s="268"/>
      <c r="FI87" s="268"/>
      <c r="FJ87" s="268"/>
      <c r="FK87" s="268"/>
      <c r="FL87" s="268"/>
      <c r="FM87" s="268"/>
      <c r="FN87" s="268"/>
      <c r="FO87" s="268"/>
      <c r="FP87" s="268"/>
      <c r="FQ87" s="268"/>
      <c r="FR87" s="268"/>
      <c r="FS87" s="268"/>
      <c r="FT87" s="268"/>
      <c r="FU87" s="268"/>
      <c r="FV87" s="268"/>
      <c r="FW87" s="268"/>
      <c r="FX87" s="268"/>
      <c r="FY87" s="268"/>
      <c r="FZ87" s="268"/>
      <c r="GA87" s="268"/>
      <c r="GB87" s="268"/>
      <c r="GC87" s="268"/>
      <c r="GD87" s="268"/>
      <c r="GE87" s="268"/>
      <c r="GF87" s="268"/>
      <c r="GG87" s="268"/>
      <c r="GH87" s="268"/>
      <c r="GI87" s="268"/>
      <c r="GJ87" s="268"/>
      <c r="GK87" s="268"/>
      <c r="GL87" s="268"/>
      <c r="GM87" s="268"/>
      <c r="GN87" s="268"/>
      <c r="GO87" s="268"/>
      <c r="GP87" s="268"/>
      <c r="GQ87" s="268"/>
      <c r="GR87" s="268"/>
      <c r="GS87" s="268"/>
      <c r="GT87" s="268"/>
      <c r="GU87" s="268"/>
      <c r="GV87" s="268"/>
      <c r="GW87" s="268"/>
      <c r="GX87" s="268"/>
      <c r="GY87" s="268"/>
      <c r="GZ87" s="268"/>
      <c r="HA87" s="268"/>
      <c r="HB87" s="268"/>
      <c r="HC87" s="268"/>
      <c r="HD87" s="268"/>
      <c r="HE87" s="268"/>
      <c r="HF87" s="268"/>
      <c r="HG87" s="268"/>
      <c r="HH87" s="268"/>
      <c r="HI87" s="268"/>
      <c r="HJ87" s="268"/>
      <c r="HK87" s="268"/>
      <c r="HL87" s="268"/>
      <c r="HM87" s="268"/>
      <c r="HN87" s="268"/>
      <c r="HO87" s="268"/>
      <c r="HP87" s="268"/>
      <c r="HQ87" s="268"/>
      <c r="HR87" s="268"/>
      <c r="HS87" s="268"/>
      <c r="HT87" s="268"/>
      <c r="HU87" s="268"/>
      <c r="HV87" s="268"/>
      <c r="HW87" s="268"/>
      <c r="HX87" s="268"/>
      <c r="HY87" s="268"/>
      <c r="HZ87" s="268"/>
      <c r="IA87" s="268"/>
      <c r="IB87" s="268"/>
      <c r="IC87" s="268"/>
      <c r="ID87" s="268"/>
      <c r="IE87" s="268"/>
      <c r="IF87" s="268"/>
      <c r="IG87" s="268"/>
      <c r="IH87" s="268"/>
      <c r="II87" s="268"/>
      <c r="IJ87" s="268"/>
      <c r="IK87" s="268"/>
      <c r="IL87" s="268"/>
      <c r="IM87" s="268"/>
      <c r="IN87" s="268"/>
      <c r="IO87" s="268"/>
      <c r="IP87" s="268"/>
      <c r="IQ87" s="268"/>
      <c r="IR87" s="268"/>
      <c r="IS87" s="268"/>
      <c r="IT87" s="268"/>
      <c r="IU87" s="268"/>
      <c r="IV87" s="268"/>
      <c r="IW87" s="268"/>
    </row>
    <row r="88" spans="1:257" s="180" customFormat="1" ht="123" customHeight="1">
      <c r="A88" s="225"/>
      <c r="B88" s="238" t="s">
        <v>210</v>
      </c>
      <c r="C88" s="18" t="s">
        <v>102</v>
      </c>
      <c r="D88" s="237">
        <v>10</v>
      </c>
      <c r="E88" s="528"/>
      <c r="F88" s="237">
        <f>D88*E88</f>
        <v>0</v>
      </c>
      <c r="G88" s="268"/>
      <c r="H88" s="268"/>
      <c r="I88" s="268"/>
      <c r="J88" s="268"/>
      <c r="K88" s="268"/>
      <c r="L88" s="268"/>
      <c r="M88" s="268"/>
      <c r="N88" s="268"/>
      <c r="O88" s="268"/>
      <c r="P88" s="268"/>
      <c r="Q88" s="268"/>
      <c r="R88" s="268"/>
      <c r="S88" s="268"/>
      <c r="T88" s="268"/>
      <c r="U88" s="268"/>
      <c r="V88" s="268"/>
      <c r="W88" s="268"/>
      <c r="X88" s="268"/>
      <c r="Y88" s="268"/>
      <c r="Z88" s="268"/>
      <c r="AA88" s="268"/>
      <c r="AB88" s="268"/>
      <c r="AC88" s="268"/>
      <c r="AD88" s="268"/>
      <c r="AE88" s="268"/>
      <c r="AF88" s="268"/>
      <c r="AG88" s="268"/>
      <c r="AH88" s="268"/>
      <c r="AI88" s="268"/>
      <c r="AJ88" s="268"/>
      <c r="AK88" s="268"/>
      <c r="AL88" s="268"/>
      <c r="AM88" s="268"/>
      <c r="AN88" s="268"/>
      <c r="AO88" s="268"/>
      <c r="AP88" s="268"/>
      <c r="AQ88" s="268"/>
      <c r="AR88" s="268"/>
      <c r="AS88" s="268"/>
      <c r="AT88" s="268"/>
      <c r="AU88" s="268"/>
      <c r="AV88" s="268"/>
      <c r="AW88" s="268"/>
      <c r="AX88" s="268"/>
      <c r="AY88" s="268"/>
      <c r="AZ88" s="268"/>
      <c r="BA88" s="268"/>
      <c r="BB88" s="268"/>
      <c r="BC88" s="268"/>
      <c r="BD88" s="268"/>
      <c r="BE88" s="268"/>
      <c r="BF88" s="268"/>
      <c r="BG88" s="268"/>
      <c r="BH88" s="268"/>
      <c r="BI88" s="268"/>
      <c r="BJ88" s="268"/>
      <c r="BK88" s="268"/>
      <c r="BL88" s="268"/>
      <c r="BM88" s="268"/>
      <c r="BN88" s="268"/>
      <c r="BO88" s="268"/>
      <c r="BP88" s="268"/>
      <c r="BQ88" s="268"/>
      <c r="BR88" s="268"/>
      <c r="BS88" s="268"/>
      <c r="BT88" s="268"/>
      <c r="BU88" s="268"/>
      <c r="BV88" s="268"/>
      <c r="BW88" s="268"/>
      <c r="BX88" s="268"/>
      <c r="BY88" s="268"/>
      <c r="BZ88" s="268"/>
      <c r="CA88" s="268"/>
      <c r="CB88" s="268"/>
      <c r="CC88" s="268"/>
      <c r="CD88" s="268"/>
      <c r="CE88" s="268"/>
      <c r="CF88" s="268"/>
      <c r="CG88" s="268"/>
      <c r="CH88" s="268"/>
      <c r="CI88" s="268"/>
      <c r="CJ88" s="268"/>
      <c r="CK88" s="268"/>
      <c r="CL88" s="268"/>
      <c r="CM88" s="268"/>
      <c r="CN88" s="268"/>
      <c r="CO88" s="268"/>
      <c r="CP88" s="268"/>
      <c r="CQ88" s="268"/>
      <c r="CR88" s="268"/>
      <c r="CS88" s="268"/>
      <c r="CT88" s="268"/>
      <c r="CU88" s="268"/>
      <c r="CV88" s="268"/>
      <c r="CW88" s="268"/>
      <c r="CX88" s="268"/>
      <c r="CY88" s="268"/>
      <c r="CZ88" s="268"/>
      <c r="DA88" s="268"/>
      <c r="DB88" s="268"/>
      <c r="DC88" s="268"/>
      <c r="DD88" s="268"/>
      <c r="DE88" s="268"/>
      <c r="DF88" s="268"/>
      <c r="DG88" s="268"/>
      <c r="DH88" s="268"/>
      <c r="DI88" s="268"/>
      <c r="DJ88" s="268"/>
      <c r="DK88" s="268"/>
      <c r="DL88" s="268"/>
      <c r="DM88" s="268"/>
      <c r="DN88" s="268"/>
      <c r="DO88" s="268"/>
      <c r="DP88" s="268"/>
      <c r="DQ88" s="268"/>
      <c r="DR88" s="268"/>
      <c r="DS88" s="268"/>
      <c r="DT88" s="268"/>
      <c r="DU88" s="268"/>
      <c r="DV88" s="268"/>
      <c r="DW88" s="268"/>
      <c r="DX88" s="268"/>
      <c r="DY88" s="268"/>
      <c r="DZ88" s="268"/>
      <c r="EA88" s="268"/>
      <c r="EB88" s="268"/>
      <c r="EC88" s="268"/>
      <c r="ED88" s="268"/>
      <c r="EE88" s="268"/>
      <c r="EF88" s="268"/>
      <c r="EG88" s="268"/>
      <c r="EH88" s="268"/>
      <c r="EI88" s="268"/>
      <c r="EJ88" s="268"/>
      <c r="EK88" s="268"/>
      <c r="EL88" s="268"/>
      <c r="EM88" s="268"/>
      <c r="EN88" s="268"/>
      <c r="EO88" s="268"/>
      <c r="EP88" s="268"/>
      <c r="EQ88" s="268"/>
      <c r="ER88" s="268"/>
      <c r="ES88" s="268"/>
      <c r="ET88" s="268"/>
      <c r="EU88" s="268"/>
      <c r="EV88" s="268"/>
      <c r="EW88" s="268"/>
      <c r="EX88" s="268"/>
      <c r="EY88" s="268"/>
      <c r="EZ88" s="268"/>
      <c r="FA88" s="268"/>
      <c r="FB88" s="268"/>
      <c r="FC88" s="268"/>
      <c r="FD88" s="268"/>
      <c r="FE88" s="268"/>
      <c r="FF88" s="268"/>
      <c r="FG88" s="268"/>
      <c r="FH88" s="268"/>
      <c r="FI88" s="268"/>
      <c r="FJ88" s="268"/>
      <c r="FK88" s="268"/>
      <c r="FL88" s="268"/>
      <c r="FM88" s="268"/>
      <c r="FN88" s="268"/>
      <c r="FO88" s="268"/>
      <c r="FP88" s="268"/>
      <c r="FQ88" s="268"/>
      <c r="FR88" s="268"/>
      <c r="FS88" s="268"/>
      <c r="FT88" s="268"/>
      <c r="FU88" s="268"/>
      <c r="FV88" s="268"/>
      <c r="FW88" s="268"/>
      <c r="FX88" s="268"/>
      <c r="FY88" s="268"/>
      <c r="FZ88" s="268"/>
      <c r="GA88" s="268"/>
      <c r="GB88" s="268"/>
      <c r="GC88" s="268"/>
      <c r="GD88" s="268"/>
      <c r="GE88" s="268"/>
      <c r="GF88" s="268"/>
      <c r="GG88" s="268"/>
      <c r="GH88" s="268"/>
      <c r="GI88" s="268"/>
      <c r="GJ88" s="268"/>
      <c r="GK88" s="268"/>
      <c r="GL88" s="268"/>
      <c r="GM88" s="268"/>
      <c r="GN88" s="268"/>
      <c r="GO88" s="268"/>
      <c r="GP88" s="268"/>
      <c r="GQ88" s="268"/>
      <c r="GR88" s="268"/>
      <c r="GS88" s="268"/>
      <c r="GT88" s="268"/>
      <c r="GU88" s="268"/>
      <c r="GV88" s="268"/>
      <c r="GW88" s="268"/>
      <c r="GX88" s="268"/>
      <c r="GY88" s="268"/>
      <c r="GZ88" s="268"/>
      <c r="HA88" s="268"/>
      <c r="HB88" s="268"/>
      <c r="HC88" s="268"/>
      <c r="HD88" s="268"/>
      <c r="HE88" s="268"/>
      <c r="HF88" s="268"/>
      <c r="HG88" s="268"/>
      <c r="HH88" s="268"/>
      <c r="HI88" s="268"/>
      <c r="HJ88" s="268"/>
      <c r="HK88" s="268"/>
      <c r="HL88" s="268"/>
      <c r="HM88" s="268"/>
      <c r="HN88" s="268"/>
      <c r="HO88" s="268"/>
      <c r="HP88" s="268"/>
      <c r="HQ88" s="268"/>
      <c r="HR88" s="268"/>
      <c r="HS88" s="268"/>
      <c r="HT88" s="268"/>
      <c r="HU88" s="268"/>
      <c r="HV88" s="268"/>
      <c r="HW88" s="268"/>
      <c r="HX88" s="268"/>
      <c r="HY88" s="268"/>
      <c r="HZ88" s="268"/>
      <c r="IA88" s="268"/>
      <c r="IB88" s="268"/>
      <c r="IC88" s="268"/>
      <c r="ID88" s="268"/>
      <c r="IE88" s="268"/>
      <c r="IF88" s="268"/>
      <c r="IG88" s="268"/>
      <c r="IH88" s="268"/>
      <c r="II88" s="268"/>
      <c r="IJ88" s="268"/>
      <c r="IK88" s="268"/>
      <c r="IL88" s="268"/>
      <c r="IM88" s="268"/>
      <c r="IN88" s="268"/>
      <c r="IO88" s="268"/>
      <c r="IP88" s="268"/>
      <c r="IQ88" s="268"/>
      <c r="IR88" s="268"/>
      <c r="IS88" s="268"/>
      <c r="IT88" s="268"/>
      <c r="IU88" s="268"/>
      <c r="IV88" s="268"/>
      <c r="IW88" s="268"/>
    </row>
    <row r="89" spans="1:257" s="180" customFormat="1" ht="15.95" customHeight="1">
      <c r="A89" s="225" t="s">
        <v>13</v>
      </c>
      <c r="B89" s="225" t="s">
        <v>89</v>
      </c>
      <c r="C89" s="235"/>
      <c r="D89" s="237"/>
      <c r="E89" s="528"/>
      <c r="F89" s="237"/>
      <c r="G89" s="268"/>
      <c r="H89" s="268"/>
      <c r="I89" s="268"/>
      <c r="J89" s="268"/>
      <c r="K89" s="268"/>
      <c r="L89" s="268"/>
      <c r="M89" s="268"/>
      <c r="N89" s="268"/>
      <c r="O89" s="268"/>
      <c r="P89" s="268"/>
      <c r="Q89" s="268"/>
      <c r="R89" s="268"/>
      <c r="S89" s="268"/>
      <c r="T89" s="268"/>
      <c r="U89" s="268"/>
      <c r="V89" s="268"/>
      <c r="W89" s="268"/>
      <c r="X89" s="268"/>
      <c r="Y89" s="268"/>
      <c r="Z89" s="268"/>
      <c r="AA89" s="268"/>
      <c r="AB89" s="268"/>
      <c r="AC89" s="268"/>
      <c r="AD89" s="268"/>
      <c r="AE89" s="268"/>
      <c r="AF89" s="268"/>
      <c r="AG89" s="268"/>
      <c r="AH89" s="268"/>
      <c r="AI89" s="268"/>
      <c r="AJ89" s="268"/>
      <c r="AK89" s="268"/>
      <c r="AL89" s="268"/>
      <c r="AM89" s="268"/>
      <c r="AN89" s="268"/>
      <c r="AO89" s="268"/>
      <c r="AP89" s="268"/>
      <c r="AQ89" s="268"/>
      <c r="AR89" s="268"/>
      <c r="AS89" s="268"/>
      <c r="AT89" s="268"/>
      <c r="AU89" s="268"/>
      <c r="AV89" s="268"/>
      <c r="AW89" s="268"/>
      <c r="AX89" s="268"/>
      <c r="AY89" s="268"/>
      <c r="AZ89" s="268"/>
      <c r="BA89" s="268"/>
      <c r="BB89" s="268"/>
      <c r="BC89" s="268"/>
      <c r="BD89" s="268"/>
      <c r="BE89" s="268"/>
      <c r="BF89" s="268"/>
      <c r="BG89" s="268"/>
      <c r="BH89" s="268"/>
      <c r="BI89" s="268"/>
      <c r="BJ89" s="268"/>
      <c r="BK89" s="268"/>
      <c r="BL89" s="268"/>
      <c r="BM89" s="268"/>
      <c r="BN89" s="268"/>
      <c r="BO89" s="268"/>
      <c r="BP89" s="268"/>
      <c r="BQ89" s="268"/>
      <c r="BR89" s="268"/>
      <c r="BS89" s="268"/>
      <c r="BT89" s="268"/>
      <c r="BU89" s="268"/>
      <c r="BV89" s="268"/>
      <c r="BW89" s="268"/>
      <c r="BX89" s="268"/>
      <c r="BY89" s="268"/>
      <c r="BZ89" s="268"/>
      <c r="CA89" s="268"/>
      <c r="CB89" s="268"/>
      <c r="CC89" s="268"/>
      <c r="CD89" s="268"/>
      <c r="CE89" s="268"/>
      <c r="CF89" s="268"/>
      <c r="CG89" s="268"/>
      <c r="CH89" s="268"/>
      <c r="CI89" s="268"/>
      <c r="CJ89" s="268"/>
      <c r="CK89" s="268"/>
      <c r="CL89" s="268"/>
      <c r="CM89" s="268"/>
      <c r="CN89" s="268"/>
      <c r="CO89" s="268"/>
      <c r="CP89" s="268"/>
      <c r="CQ89" s="268"/>
      <c r="CR89" s="268"/>
      <c r="CS89" s="268"/>
      <c r="CT89" s="268"/>
      <c r="CU89" s="268"/>
      <c r="CV89" s="268"/>
      <c r="CW89" s="268"/>
      <c r="CX89" s="268"/>
      <c r="CY89" s="268"/>
      <c r="CZ89" s="268"/>
      <c r="DA89" s="268"/>
      <c r="DB89" s="268"/>
      <c r="DC89" s="268"/>
      <c r="DD89" s="268"/>
      <c r="DE89" s="268"/>
      <c r="DF89" s="268"/>
      <c r="DG89" s="268"/>
      <c r="DH89" s="268"/>
      <c r="DI89" s="268"/>
      <c r="DJ89" s="268"/>
      <c r="DK89" s="268"/>
      <c r="DL89" s="268"/>
      <c r="DM89" s="268"/>
      <c r="DN89" s="268"/>
      <c r="DO89" s="268"/>
      <c r="DP89" s="268"/>
      <c r="DQ89" s="268"/>
      <c r="DR89" s="268"/>
      <c r="DS89" s="268"/>
      <c r="DT89" s="268"/>
      <c r="DU89" s="268"/>
      <c r="DV89" s="268"/>
      <c r="DW89" s="268"/>
      <c r="DX89" s="268"/>
      <c r="DY89" s="268"/>
      <c r="DZ89" s="268"/>
      <c r="EA89" s="268"/>
      <c r="EB89" s="268"/>
      <c r="EC89" s="268"/>
      <c r="ED89" s="268"/>
      <c r="EE89" s="268"/>
      <c r="EF89" s="268"/>
      <c r="EG89" s="268"/>
      <c r="EH89" s="268"/>
      <c r="EI89" s="268"/>
      <c r="EJ89" s="268"/>
      <c r="EK89" s="268"/>
      <c r="EL89" s="268"/>
      <c r="EM89" s="268"/>
      <c r="EN89" s="268"/>
      <c r="EO89" s="268"/>
      <c r="EP89" s="268"/>
      <c r="EQ89" s="268"/>
      <c r="ER89" s="268"/>
      <c r="ES89" s="268"/>
      <c r="ET89" s="268"/>
      <c r="EU89" s="268"/>
      <c r="EV89" s="268"/>
      <c r="EW89" s="268"/>
      <c r="EX89" s="268"/>
      <c r="EY89" s="268"/>
      <c r="EZ89" s="268"/>
      <c r="FA89" s="268"/>
      <c r="FB89" s="268"/>
      <c r="FC89" s="268"/>
      <c r="FD89" s="268"/>
      <c r="FE89" s="268"/>
      <c r="FF89" s="268"/>
      <c r="FG89" s="268"/>
      <c r="FH89" s="268"/>
      <c r="FI89" s="268"/>
      <c r="FJ89" s="268"/>
      <c r="FK89" s="268"/>
      <c r="FL89" s="268"/>
      <c r="FM89" s="268"/>
      <c r="FN89" s="268"/>
      <c r="FO89" s="268"/>
      <c r="FP89" s="268"/>
      <c r="FQ89" s="268"/>
      <c r="FR89" s="268"/>
      <c r="FS89" s="268"/>
      <c r="FT89" s="268"/>
      <c r="FU89" s="268"/>
      <c r="FV89" s="268"/>
      <c r="FW89" s="268"/>
      <c r="FX89" s="268"/>
      <c r="FY89" s="268"/>
      <c r="FZ89" s="268"/>
      <c r="GA89" s="268"/>
      <c r="GB89" s="268"/>
      <c r="GC89" s="268"/>
      <c r="GD89" s="268"/>
      <c r="GE89" s="268"/>
      <c r="GF89" s="268"/>
      <c r="GG89" s="268"/>
      <c r="GH89" s="268"/>
      <c r="GI89" s="268"/>
      <c r="GJ89" s="268"/>
      <c r="GK89" s="268"/>
      <c r="GL89" s="268"/>
      <c r="GM89" s="268"/>
      <c r="GN89" s="268"/>
      <c r="GO89" s="268"/>
      <c r="GP89" s="268"/>
      <c r="GQ89" s="268"/>
      <c r="GR89" s="268"/>
      <c r="GS89" s="268"/>
      <c r="GT89" s="268"/>
      <c r="GU89" s="268"/>
      <c r="GV89" s="268"/>
      <c r="GW89" s="268"/>
      <c r="GX89" s="268"/>
      <c r="GY89" s="268"/>
      <c r="GZ89" s="268"/>
      <c r="HA89" s="268"/>
      <c r="HB89" s="268"/>
      <c r="HC89" s="268"/>
      <c r="HD89" s="268"/>
      <c r="HE89" s="268"/>
      <c r="HF89" s="268"/>
      <c r="HG89" s="268"/>
      <c r="HH89" s="268"/>
      <c r="HI89" s="268"/>
      <c r="HJ89" s="268"/>
      <c r="HK89" s="268"/>
      <c r="HL89" s="268"/>
      <c r="HM89" s="268"/>
      <c r="HN89" s="268"/>
      <c r="HO89" s="268"/>
      <c r="HP89" s="268"/>
      <c r="HQ89" s="268"/>
      <c r="HR89" s="268"/>
      <c r="HS89" s="268"/>
      <c r="HT89" s="268"/>
      <c r="HU89" s="268"/>
      <c r="HV89" s="268"/>
      <c r="HW89" s="268"/>
      <c r="HX89" s="268"/>
      <c r="HY89" s="268"/>
      <c r="HZ89" s="268"/>
      <c r="IA89" s="268"/>
      <c r="IB89" s="268"/>
      <c r="IC89" s="268"/>
      <c r="ID89" s="268"/>
      <c r="IE89" s="268"/>
      <c r="IF89" s="268"/>
      <c r="IG89" s="268"/>
      <c r="IH89" s="268"/>
      <c r="II89" s="268"/>
      <c r="IJ89" s="268"/>
      <c r="IK89" s="268"/>
      <c r="IL89" s="268"/>
      <c r="IM89" s="268"/>
      <c r="IN89" s="268"/>
      <c r="IO89" s="268"/>
      <c r="IP89" s="268"/>
      <c r="IQ89" s="268"/>
      <c r="IR89" s="268"/>
      <c r="IS89" s="268"/>
      <c r="IT89" s="268"/>
      <c r="IU89" s="268"/>
      <c r="IV89" s="268"/>
      <c r="IW89" s="268"/>
    </row>
    <row r="90" spans="1:257" s="180" customFormat="1" ht="49.5" customHeight="1">
      <c r="A90" s="225"/>
      <c r="B90" s="238" t="s">
        <v>90</v>
      </c>
      <c r="C90" s="18" t="s">
        <v>102</v>
      </c>
      <c r="D90" s="260">
        <f>D88</f>
        <v>10</v>
      </c>
      <c r="E90" s="541"/>
      <c r="F90" s="260">
        <f>D90*E90</f>
        <v>0</v>
      </c>
      <c r="G90" s="268"/>
      <c r="H90" s="268"/>
      <c r="I90" s="268"/>
      <c r="J90" s="268"/>
      <c r="K90" s="268"/>
      <c r="L90" s="268"/>
      <c r="M90" s="268"/>
      <c r="N90" s="268"/>
      <c r="O90" s="268"/>
      <c r="P90" s="268"/>
      <c r="Q90" s="268"/>
      <c r="R90" s="268"/>
      <c r="S90" s="268"/>
      <c r="T90" s="268"/>
      <c r="U90" s="268"/>
      <c r="V90" s="268"/>
      <c r="W90" s="268"/>
      <c r="X90" s="268"/>
      <c r="Y90" s="268"/>
      <c r="Z90" s="268"/>
      <c r="AA90" s="268"/>
      <c r="AB90" s="268"/>
      <c r="AC90" s="268"/>
      <c r="AD90" s="268"/>
      <c r="AE90" s="268"/>
      <c r="AF90" s="268"/>
      <c r="AG90" s="268"/>
      <c r="AH90" s="268"/>
      <c r="AI90" s="268"/>
      <c r="AJ90" s="268"/>
      <c r="AK90" s="268"/>
      <c r="AL90" s="268"/>
      <c r="AM90" s="268"/>
      <c r="AN90" s="268"/>
      <c r="AO90" s="268"/>
      <c r="AP90" s="268"/>
      <c r="AQ90" s="268"/>
      <c r="AR90" s="268"/>
      <c r="AS90" s="268"/>
      <c r="AT90" s="268"/>
      <c r="AU90" s="268"/>
      <c r="AV90" s="268"/>
      <c r="AW90" s="268"/>
      <c r="AX90" s="268"/>
      <c r="AY90" s="268"/>
      <c r="AZ90" s="268"/>
      <c r="BA90" s="268"/>
      <c r="BB90" s="268"/>
      <c r="BC90" s="268"/>
      <c r="BD90" s="268"/>
      <c r="BE90" s="268"/>
      <c r="BF90" s="268"/>
      <c r="BG90" s="268"/>
      <c r="BH90" s="268"/>
      <c r="BI90" s="268"/>
      <c r="BJ90" s="268"/>
      <c r="BK90" s="268"/>
      <c r="BL90" s="268"/>
      <c r="BM90" s="268"/>
      <c r="BN90" s="268"/>
      <c r="BO90" s="268"/>
      <c r="BP90" s="268"/>
      <c r="BQ90" s="268"/>
      <c r="BR90" s="268"/>
      <c r="BS90" s="268"/>
      <c r="BT90" s="268"/>
      <c r="BU90" s="268"/>
      <c r="BV90" s="268"/>
      <c r="BW90" s="268"/>
      <c r="BX90" s="268"/>
      <c r="BY90" s="268"/>
      <c r="BZ90" s="268"/>
      <c r="CA90" s="268"/>
      <c r="CB90" s="268"/>
      <c r="CC90" s="268"/>
      <c r="CD90" s="268"/>
      <c r="CE90" s="268"/>
      <c r="CF90" s="268"/>
      <c r="CG90" s="268"/>
      <c r="CH90" s="268"/>
      <c r="CI90" s="268"/>
      <c r="CJ90" s="268"/>
      <c r="CK90" s="268"/>
      <c r="CL90" s="268"/>
      <c r="CM90" s="268"/>
      <c r="CN90" s="268"/>
      <c r="CO90" s="268"/>
      <c r="CP90" s="268"/>
      <c r="CQ90" s="268"/>
      <c r="CR90" s="268"/>
      <c r="CS90" s="268"/>
      <c r="CT90" s="268"/>
      <c r="CU90" s="268"/>
      <c r="CV90" s="268"/>
      <c r="CW90" s="268"/>
      <c r="CX90" s="268"/>
      <c r="CY90" s="268"/>
      <c r="CZ90" s="268"/>
      <c r="DA90" s="268"/>
      <c r="DB90" s="268"/>
      <c r="DC90" s="268"/>
      <c r="DD90" s="268"/>
      <c r="DE90" s="268"/>
      <c r="DF90" s="268"/>
      <c r="DG90" s="268"/>
      <c r="DH90" s="268"/>
      <c r="DI90" s="268"/>
      <c r="DJ90" s="268"/>
      <c r="DK90" s="268"/>
      <c r="DL90" s="268"/>
      <c r="DM90" s="268"/>
      <c r="DN90" s="268"/>
      <c r="DO90" s="268"/>
      <c r="DP90" s="268"/>
      <c r="DQ90" s="268"/>
      <c r="DR90" s="268"/>
      <c r="DS90" s="268"/>
      <c r="DT90" s="268"/>
      <c r="DU90" s="268"/>
      <c r="DV90" s="268"/>
      <c r="DW90" s="268"/>
      <c r="DX90" s="268"/>
      <c r="DY90" s="268"/>
      <c r="DZ90" s="268"/>
      <c r="EA90" s="268"/>
      <c r="EB90" s="268"/>
      <c r="EC90" s="268"/>
      <c r="ED90" s="268"/>
      <c r="EE90" s="268"/>
      <c r="EF90" s="268"/>
      <c r="EG90" s="268"/>
      <c r="EH90" s="268"/>
      <c r="EI90" s="268"/>
      <c r="EJ90" s="268"/>
      <c r="EK90" s="268"/>
      <c r="EL90" s="268"/>
      <c r="EM90" s="268"/>
      <c r="EN90" s="268"/>
      <c r="EO90" s="268"/>
      <c r="EP90" s="268"/>
      <c r="EQ90" s="268"/>
      <c r="ER90" s="268"/>
      <c r="ES90" s="268"/>
      <c r="ET90" s="268"/>
      <c r="EU90" s="268"/>
      <c r="EV90" s="268"/>
      <c r="EW90" s="268"/>
      <c r="EX90" s="268"/>
      <c r="EY90" s="268"/>
      <c r="EZ90" s="268"/>
      <c r="FA90" s="268"/>
      <c r="FB90" s="268"/>
      <c r="FC90" s="268"/>
      <c r="FD90" s="268"/>
      <c r="FE90" s="268"/>
      <c r="FF90" s="268"/>
      <c r="FG90" s="268"/>
      <c r="FH90" s="268"/>
      <c r="FI90" s="268"/>
      <c r="FJ90" s="268"/>
      <c r="FK90" s="268"/>
      <c r="FL90" s="268"/>
      <c r="FM90" s="268"/>
      <c r="FN90" s="268"/>
      <c r="FO90" s="268"/>
      <c r="FP90" s="268"/>
      <c r="FQ90" s="268"/>
      <c r="FR90" s="268"/>
      <c r="FS90" s="268"/>
      <c r="FT90" s="268"/>
      <c r="FU90" s="268"/>
      <c r="FV90" s="268"/>
      <c r="FW90" s="268"/>
      <c r="FX90" s="268"/>
      <c r="FY90" s="268"/>
      <c r="FZ90" s="268"/>
      <c r="GA90" s="268"/>
      <c r="GB90" s="268"/>
      <c r="GC90" s="268"/>
      <c r="GD90" s="268"/>
      <c r="GE90" s="268"/>
      <c r="GF90" s="268"/>
      <c r="GG90" s="268"/>
      <c r="GH90" s="268"/>
      <c r="GI90" s="268"/>
      <c r="GJ90" s="268"/>
      <c r="GK90" s="268"/>
      <c r="GL90" s="268"/>
      <c r="GM90" s="268"/>
      <c r="GN90" s="268"/>
      <c r="GO90" s="268"/>
      <c r="GP90" s="268"/>
      <c r="GQ90" s="268"/>
      <c r="GR90" s="268"/>
      <c r="GS90" s="268"/>
      <c r="GT90" s="268"/>
      <c r="GU90" s="268"/>
      <c r="GV90" s="268"/>
      <c r="GW90" s="268"/>
      <c r="GX90" s="268"/>
      <c r="GY90" s="268"/>
      <c r="GZ90" s="268"/>
      <c r="HA90" s="268"/>
      <c r="HB90" s="268"/>
      <c r="HC90" s="268"/>
      <c r="HD90" s="268"/>
      <c r="HE90" s="268"/>
      <c r="HF90" s="268"/>
      <c r="HG90" s="268"/>
      <c r="HH90" s="268"/>
      <c r="HI90" s="268"/>
      <c r="HJ90" s="268"/>
      <c r="HK90" s="268"/>
      <c r="HL90" s="268"/>
      <c r="HM90" s="268"/>
      <c r="HN90" s="268"/>
      <c r="HO90" s="268"/>
      <c r="HP90" s="268"/>
      <c r="HQ90" s="268"/>
      <c r="HR90" s="268"/>
      <c r="HS90" s="268"/>
      <c r="HT90" s="268"/>
      <c r="HU90" s="268"/>
      <c r="HV90" s="268"/>
      <c r="HW90" s="268"/>
      <c r="HX90" s="268"/>
      <c r="HY90" s="268"/>
      <c r="HZ90" s="268"/>
      <c r="IA90" s="268"/>
      <c r="IB90" s="268"/>
      <c r="IC90" s="268"/>
      <c r="ID90" s="268"/>
      <c r="IE90" s="268"/>
      <c r="IF90" s="268"/>
      <c r="IG90" s="268"/>
      <c r="IH90" s="268"/>
      <c r="II90" s="268"/>
      <c r="IJ90" s="268"/>
      <c r="IK90" s="268"/>
      <c r="IL90" s="268"/>
      <c r="IM90" s="268"/>
      <c r="IN90" s="268"/>
      <c r="IO90" s="268"/>
      <c r="IP90" s="268"/>
      <c r="IQ90" s="268"/>
      <c r="IR90" s="268"/>
      <c r="IS90" s="268"/>
      <c r="IT90" s="268"/>
      <c r="IU90" s="268"/>
      <c r="IV90" s="268"/>
      <c r="IW90" s="268"/>
    </row>
    <row r="91" spans="1:257" s="180" customFormat="1" ht="28.5" customHeight="1">
      <c r="A91" s="225" t="s">
        <v>16</v>
      </c>
      <c r="B91" s="225" t="s">
        <v>91</v>
      </c>
      <c r="C91" s="235"/>
      <c r="D91" s="236"/>
      <c r="E91" s="528"/>
      <c r="F91" s="237"/>
      <c r="G91" s="268"/>
      <c r="H91" s="268"/>
      <c r="I91" s="268"/>
      <c r="J91" s="268"/>
      <c r="K91" s="268"/>
      <c r="L91" s="268"/>
      <c r="M91" s="268"/>
      <c r="N91" s="268"/>
      <c r="O91" s="268"/>
      <c r="P91" s="268"/>
      <c r="Q91" s="268"/>
      <c r="R91" s="268"/>
      <c r="S91" s="268"/>
      <c r="T91" s="268"/>
      <c r="U91" s="268"/>
      <c r="V91" s="268"/>
      <c r="W91" s="268"/>
      <c r="X91" s="268"/>
      <c r="Y91" s="268"/>
      <c r="Z91" s="268"/>
      <c r="AA91" s="268"/>
      <c r="AB91" s="268"/>
      <c r="AC91" s="268"/>
      <c r="AD91" s="268"/>
      <c r="AE91" s="268"/>
      <c r="AF91" s="268"/>
      <c r="AG91" s="268"/>
      <c r="AH91" s="268"/>
      <c r="AI91" s="268"/>
      <c r="AJ91" s="268"/>
      <c r="AK91" s="268"/>
      <c r="AL91" s="268"/>
      <c r="AM91" s="268"/>
      <c r="AN91" s="268"/>
      <c r="AO91" s="268"/>
      <c r="AP91" s="268"/>
      <c r="AQ91" s="268"/>
      <c r="AR91" s="268"/>
      <c r="AS91" s="268"/>
      <c r="AT91" s="268"/>
      <c r="AU91" s="268"/>
      <c r="AV91" s="268"/>
      <c r="AW91" s="268"/>
      <c r="AX91" s="268"/>
      <c r="AY91" s="268"/>
      <c r="AZ91" s="268"/>
      <c r="BA91" s="268"/>
      <c r="BB91" s="268"/>
      <c r="BC91" s="268"/>
      <c r="BD91" s="268"/>
      <c r="BE91" s="268"/>
      <c r="BF91" s="268"/>
      <c r="BG91" s="268"/>
      <c r="BH91" s="268"/>
      <c r="BI91" s="268"/>
      <c r="BJ91" s="268"/>
      <c r="BK91" s="268"/>
      <c r="BL91" s="268"/>
      <c r="BM91" s="268"/>
      <c r="BN91" s="268"/>
      <c r="BO91" s="268"/>
      <c r="BP91" s="268"/>
      <c r="BQ91" s="268"/>
      <c r="BR91" s="268"/>
      <c r="BS91" s="268"/>
      <c r="BT91" s="268"/>
      <c r="BU91" s="268"/>
      <c r="BV91" s="268"/>
      <c r="BW91" s="268"/>
      <c r="BX91" s="268"/>
      <c r="BY91" s="268"/>
      <c r="BZ91" s="268"/>
      <c r="CA91" s="268"/>
      <c r="CB91" s="268"/>
      <c r="CC91" s="268"/>
      <c r="CD91" s="268"/>
      <c r="CE91" s="268"/>
      <c r="CF91" s="268"/>
      <c r="CG91" s="268"/>
      <c r="CH91" s="268"/>
      <c r="CI91" s="268"/>
      <c r="CJ91" s="268"/>
      <c r="CK91" s="268"/>
      <c r="CL91" s="268"/>
      <c r="CM91" s="268"/>
      <c r="CN91" s="268"/>
      <c r="CO91" s="268"/>
      <c r="CP91" s="268"/>
      <c r="CQ91" s="268"/>
      <c r="CR91" s="268"/>
      <c r="CS91" s="268"/>
      <c r="CT91" s="268"/>
      <c r="CU91" s="268"/>
      <c r="CV91" s="268"/>
      <c r="CW91" s="268"/>
      <c r="CX91" s="268"/>
      <c r="CY91" s="268"/>
      <c r="CZ91" s="268"/>
      <c r="DA91" s="268"/>
      <c r="DB91" s="268"/>
      <c r="DC91" s="268"/>
      <c r="DD91" s="268"/>
      <c r="DE91" s="268"/>
      <c r="DF91" s="268"/>
      <c r="DG91" s="268"/>
      <c r="DH91" s="268"/>
      <c r="DI91" s="268"/>
      <c r="DJ91" s="268"/>
      <c r="DK91" s="268"/>
      <c r="DL91" s="268"/>
      <c r="DM91" s="268"/>
      <c r="DN91" s="268"/>
      <c r="DO91" s="268"/>
      <c r="DP91" s="268"/>
      <c r="DQ91" s="268"/>
      <c r="DR91" s="268"/>
      <c r="DS91" s="268"/>
      <c r="DT91" s="268"/>
      <c r="DU91" s="268"/>
      <c r="DV91" s="268"/>
      <c r="DW91" s="268"/>
      <c r="DX91" s="268"/>
      <c r="DY91" s="268"/>
      <c r="DZ91" s="268"/>
      <c r="EA91" s="268"/>
      <c r="EB91" s="268"/>
      <c r="EC91" s="268"/>
      <c r="ED91" s="268"/>
      <c r="EE91" s="268"/>
      <c r="EF91" s="268"/>
      <c r="EG91" s="268"/>
      <c r="EH91" s="268"/>
      <c r="EI91" s="268"/>
      <c r="EJ91" s="268"/>
      <c r="EK91" s="268"/>
      <c r="EL91" s="268"/>
      <c r="EM91" s="268"/>
      <c r="EN91" s="268"/>
      <c r="EO91" s="268"/>
      <c r="EP91" s="268"/>
      <c r="EQ91" s="268"/>
      <c r="ER91" s="268"/>
      <c r="ES91" s="268"/>
      <c r="ET91" s="268"/>
      <c r="EU91" s="268"/>
      <c r="EV91" s="268"/>
      <c r="EW91" s="268"/>
      <c r="EX91" s="268"/>
      <c r="EY91" s="268"/>
      <c r="EZ91" s="268"/>
      <c r="FA91" s="268"/>
      <c r="FB91" s="268"/>
      <c r="FC91" s="268"/>
      <c r="FD91" s="268"/>
      <c r="FE91" s="268"/>
      <c r="FF91" s="268"/>
      <c r="FG91" s="268"/>
      <c r="FH91" s="268"/>
      <c r="FI91" s="268"/>
      <c r="FJ91" s="268"/>
      <c r="FK91" s="268"/>
      <c r="FL91" s="268"/>
      <c r="FM91" s="268"/>
      <c r="FN91" s="268"/>
      <c r="FO91" s="268"/>
      <c r="FP91" s="268"/>
      <c r="FQ91" s="268"/>
      <c r="FR91" s="268"/>
      <c r="FS91" s="268"/>
      <c r="FT91" s="268"/>
      <c r="FU91" s="268"/>
      <c r="FV91" s="268"/>
      <c r="FW91" s="268"/>
      <c r="FX91" s="268"/>
      <c r="FY91" s="268"/>
      <c r="FZ91" s="268"/>
      <c r="GA91" s="268"/>
      <c r="GB91" s="268"/>
      <c r="GC91" s="268"/>
      <c r="GD91" s="268"/>
      <c r="GE91" s="268"/>
      <c r="GF91" s="268"/>
      <c r="GG91" s="268"/>
      <c r="GH91" s="268"/>
      <c r="GI91" s="268"/>
      <c r="GJ91" s="268"/>
      <c r="GK91" s="268"/>
      <c r="GL91" s="268"/>
      <c r="GM91" s="268"/>
      <c r="GN91" s="268"/>
      <c r="GO91" s="268"/>
      <c r="GP91" s="268"/>
      <c r="GQ91" s="268"/>
      <c r="GR91" s="268"/>
      <c r="GS91" s="268"/>
      <c r="GT91" s="268"/>
      <c r="GU91" s="268"/>
      <c r="GV91" s="268"/>
      <c r="GW91" s="268"/>
      <c r="GX91" s="268"/>
      <c r="GY91" s="268"/>
      <c r="GZ91" s="268"/>
      <c r="HA91" s="268"/>
      <c r="HB91" s="268"/>
      <c r="HC91" s="268"/>
      <c r="HD91" s="268"/>
      <c r="HE91" s="268"/>
      <c r="HF91" s="268"/>
      <c r="HG91" s="268"/>
      <c r="HH91" s="268"/>
      <c r="HI91" s="268"/>
      <c r="HJ91" s="268"/>
      <c r="HK91" s="268"/>
      <c r="HL91" s="268"/>
      <c r="HM91" s="268"/>
      <c r="HN91" s="268"/>
      <c r="HO91" s="268"/>
      <c r="HP91" s="268"/>
      <c r="HQ91" s="268"/>
      <c r="HR91" s="268"/>
      <c r="HS91" s="268"/>
      <c r="HT91" s="268"/>
      <c r="HU91" s="268"/>
      <c r="HV91" s="268"/>
      <c r="HW91" s="268"/>
      <c r="HX91" s="268"/>
      <c r="HY91" s="268"/>
      <c r="HZ91" s="268"/>
      <c r="IA91" s="268"/>
      <c r="IB91" s="268"/>
      <c r="IC91" s="268"/>
      <c r="ID91" s="268"/>
      <c r="IE91" s="268"/>
      <c r="IF91" s="268"/>
      <c r="IG91" s="268"/>
      <c r="IH91" s="268"/>
      <c r="II91" s="268"/>
      <c r="IJ91" s="268"/>
      <c r="IK91" s="268"/>
      <c r="IL91" s="268"/>
      <c r="IM91" s="268"/>
      <c r="IN91" s="268"/>
      <c r="IO91" s="268"/>
      <c r="IP91" s="268"/>
      <c r="IQ91" s="268"/>
      <c r="IR91" s="268"/>
      <c r="IS91" s="268"/>
      <c r="IT91" s="268"/>
      <c r="IU91" s="268"/>
      <c r="IV91" s="268"/>
      <c r="IW91" s="268"/>
    </row>
    <row r="92" spans="1:257" s="180" customFormat="1" ht="103.9" customHeight="1">
      <c r="A92" s="225"/>
      <c r="B92" s="238" t="s">
        <v>217</v>
      </c>
      <c r="C92" s="18" t="s">
        <v>102</v>
      </c>
      <c r="D92" s="237">
        <v>10</v>
      </c>
      <c r="E92" s="528"/>
      <c r="F92" s="237">
        <f>D92*E92</f>
        <v>0</v>
      </c>
      <c r="G92" s="268"/>
      <c r="H92" s="268"/>
      <c r="I92" s="268"/>
      <c r="J92" s="268"/>
      <c r="K92" s="268"/>
      <c r="L92" s="268"/>
      <c r="M92" s="268"/>
      <c r="N92" s="268"/>
      <c r="O92" s="268"/>
      <c r="P92" s="268"/>
      <c r="Q92" s="268"/>
      <c r="R92" s="268"/>
      <c r="S92" s="268"/>
      <c r="T92" s="268"/>
      <c r="U92" s="268"/>
      <c r="V92" s="268"/>
      <c r="W92" s="268"/>
      <c r="X92" s="268"/>
      <c r="Y92" s="268"/>
      <c r="Z92" s="268"/>
      <c r="AA92" s="268"/>
      <c r="AB92" s="268"/>
      <c r="AC92" s="268"/>
      <c r="AD92" s="268"/>
      <c r="AE92" s="268"/>
      <c r="AF92" s="268"/>
      <c r="AG92" s="268"/>
      <c r="AH92" s="268"/>
      <c r="AI92" s="268"/>
      <c r="AJ92" s="268"/>
      <c r="AK92" s="268"/>
      <c r="AL92" s="268"/>
      <c r="AM92" s="268"/>
      <c r="AN92" s="268"/>
      <c r="AO92" s="268"/>
      <c r="AP92" s="268"/>
      <c r="AQ92" s="268"/>
      <c r="AR92" s="268"/>
      <c r="AS92" s="268"/>
      <c r="AT92" s="268"/>
      <c r="AU92" s="268"/>
      <c r="AV92" s="268"/>
      <c r="AW92" s="268"/>
      <c r="AX92" s="268"/>
      <c r="AY92" s="268"/>
      <c r="AZ92" s="268"/>
      <c r="BA92" s="268"/>
      <c r="BB92" s="268"/>
      <c r="BC92" s="268"/>
      <c r="BD92" s="268"/>
      <c r="BE92" s="268"/>
      <c r="BF92" s="268"/>
      <c r="BG92" s="268"/>
      <c r="BH92" s="268"/>
      <c r="BI92" s="268"/>
      <c r="BJ92" s="268"/>
      <c r="BK92" s="268"/>
      <c r="BL92" s="268"/>
      <c r="BM92" s="268"/>
      <c r="BN92" s="268"/>
      <c r="BO92" s="268"/>
      <c r="BP92" s="268"/>
      <c r="BQ92" s="268"/>
      <c r="BR92" s="268"/>
      <c r="BS92" s="268"/>
      <c r="BT92" s="268"/>
      <c r="BU92" s="268"/>
      <c r="BV92" s="268"/>
      <c r="BW92" s="268"/>
      <c r="BX92" s="268"/>
      <c r="BY92" s="268"/>
      <c r="BZ92" s="268"/>
      <c r="CA92" s="268"/>
      <c r="CB92" s="268"/>
      <c r="CC92" s="268"/>
      <c r="CD92" s="268"/>
      <c r="CE92" s="268"/>
      <c r="CF92" s="268"/>
      <c r="CG92" s="268"/>
      <c r="CH92" s="268"/>
      <c r="CI92" s="268"/>
      <c r="CJ92" s="268"/>
      <c r="CK92" s="268"/>
      <c r="CL92" s="268"/>
      <c r="CM92" s="268"/>
      <c r="CN92" s="268"/>
      <c r="CO92" s="268"/>
      <c r="CP92" s="268"/>
      <c r="CQ92" s="268"/>
      <c r="CR92" s="268"/>
      <c r="CS92" s="268"/>
      <c r="CT92" s="268"/>
      <c r="CU92" s="268"/>
      <c r="CV92" s="268"/>
      <c r="CW92" s="268"/>
      <c r="CX92" s="268"/>
      <c r="CY92" s="268"/>
      <c r="CZ92" s="268"/>
      <c r="DA92" s="268"/>
      <c r="DB92" s="268"/>
      <c r="DC92" s="268"/>
      <c r="DD92" s="268"/>
      <c r="DE92" s="268"/>
      <c r="DF92" s="268"/>
      <c r="DG92" s="268"/>
      <c r="DH92" s="268"/>
      <c r="DI92" s="268"/>
      <c r="DJ92" s="268"/>
      <c r="DK92" s="268"/>
      <c r="DL92" s="268"/>
      <c r="DM92" s="268"/>
      <c r="DN92" s="268"/>
      <c r="DO92" s="268"/>
      <c r="DP92" s="268"/>
      <c r="DQ92" s="268"/>
      <c r="DR92" s="268"/>
      <c r="DS92" s="268"/>
      <c r="DT92" s="268"/>
      <c r="DU92" s="268"/>
      <c r="DV92" s="268"/>
      <c r="DW92" s="268"/>
      <c r="DX92" s="268"/>
      <c r="DY92" s="268"/>
      <c r="DZ92" s="268"/>
      <c r="EA92" s="268"/>
      <c r="EB92" s="268"/>
      <c r="EC92" s="268"/>
      <c r="ED92" s="268"/>
      <c r="EE92" s="268"/>
      <c r="EF92" s="268"/>
      <c r="EG92" s="268"/>
      <c r="EH92" s="268"/>
      <c r="EI92" s="268"/>
      <c r="EJ92" s="268"/>
      <c r="EK92" s="268"/>
      <c r="EL92" s="268"/>
      <c r="EM92" s="268"/>
      <c r="EN92" s="268"/>
      <c r="EO92" s="268"/>
      <c r="EP92" s="268"/>
      <c r="EQ92" s="268"/>
      <c r="ER92" s="268"/>
      <c r="ES92" s="268"/>
      <c r="ET92" s="268"/>
      <c r="EU92" s="268"/>
      <c r="EV92" s="268"/>
      <c r="EW92" s="268"/>
      <c r="EX92" s="268"/>
      <c r="EY92" s="268"/>
      <c r="EZ92" s="268"/>
      <c r="FA92" s="268"/>
      <c r="FB92" s="268"/>
      <c r="FC92" s="268"/>
      <c r="FD92" s="268"/>
      <c r="FE92" s="268"/>
      <c r="FF92" s="268"/>
      <c r="FG92" s="268"/>
      <c r="FH92" s="268"/>
      <c r="FI92" s="268"/>
      <c r="FJ92" s="268"/>
      <c r="FK92" s="268"/>
      <c r="FL92" s="268"/>
      <c r="FM92" s="268"/>
      <c r="FN92" s="268"/>
      <c r="FO92" s="268"/>
      <c r="FP92" s="268"/>
      <c r="FQ92" s="268"/>
      <c r="FR92" s="268"/>
      <c r="FS92" s="268"/>
      <c r="FT92" s="268"/>
      <c r="FU92" s="268"/>
      <c r="FV92" s="268"/>
      <c r="FW92" s="268"/>
      <c r="FX92" s="268"/>
      <c r="FY92" s="268"/>
      <c r="FZ92" s="268"/>
      <c r="GA92" s="268"/>
      <c r="GB92" s="268"/>
      <c r="GC92" s="268"/>
      <c r="GD92" s="268"/>
      <c r="GE92" s="268"/>
      <c r="GF92" s="268"/>
      <c r="GG92" s="268"/>
      <c r="GH92" s="268"/>
      <c r="GI92" s="268"/>
      <c r="GJ92" s="268"/>
      <c r="GK92" s="268"/>
      <c r="GL92" s="268"/>
      <c r="GM92" s="268"/>
      <c r="GN92" s="268"/>
      <c r="GO92" s="268"/>
      <c r="GP92" s="268"/>
      <c r="GQ92" s="268"/>
      <c r="GR92" s="268"/>
      <c r="GS92" s="268"/>
      <c r="GT92" s="268"/>
      <c r="GU92" s="268"/>
      <c r="GV92" s="268"/>
      <c r="GW92" s="268"/>
      <c r="GX92" s="268"/>
      <c r="GY92" s="268"/>
      <c r="GZ92" s="268"/>
      <c r="HA92" s="268"/>
      <c r="HB92" s="268"/>
      <c r="HC92" s="268"/>
      <c r="HD92" s="268"/>
      <c r="HE92" s="268"/>
      <c r="HF92" s="268"/>
      <c r="HG92" s="268"/>
      <c r="HH92" s="268"/>
      <c r="HI92" s="268"/>
      <c r="HJ92" s="268"/>
      <c r="HK92" s="268"/>
      <c r="HL92" s="268"/>
      <c r="HM92" s="268"/>
      <c r="HN92" s="268"/>
      <c r="HO92" s="268"/>
      <c r="HP92" s="268"/>
      <c r="HQ92" s="268"/>
      <c r="HR92" s="268"/>
      <c r="HS92" s="268"/>
      <c r="HT92" s="268"/>
      <c r="HU92" s="268"/>
      <c r="HV92" s="268"/>
      <c r="HW92" s="268"/>
      <c r="HX92" s="268"/>
      <c r="HY92" s="268"/>
      <c r="HZ92" s="268"/>
      <c r="IA92" s="268"/>
      <c r="IB92" s="268"/>
      <c r="IC92" s="268"/>
      <c r="ID92" s="268"/>
      <c r="IE92" s="268"/>
      <c r="IF92" s="268"/>
      <c r="IG92" s="268"/>
      <c r="IH92" s="268"/>
      <c r="II92" s="268"/>
      <c r="IJ92" s="268"/>
      <c r="IK92" s="268"/>
      <c r="IL92" s="268"/>
      <c r="IM92" s="268"/>
      <c r="IN92" s="268"/>
      <c r="IO92" s="268"/>
      <c r="IP92" s="268"/>
      <c r="IQ92" s="268"/>
      <c r="IR92" s="268"/>
      <c r="IS92" s="268"/>
      <c r="IT92" s="268"/>
      <c r="IU92" s="268"/>
      <c r="IV92" s="268"/>
      <c r="IW92" s="268"/>
    </row>
    <row r="93" spans="1:257" s="180" customFormat="1" ht="18.75" customHeight="1">
      <c r="A93" s="225" t="s">
        <v>34</v>
      </c>
      <c r="B93" s="225" t="s">
        <v>92</v>
      </c>
      <c r="C93" s="235"/>
      <c r="D93" s="237"/>
      <c r="E93" s="528"/>
      <c r="F93" s="237"/>
      <c r="G93" s="268"/>
      <c r="H93" s="268"/>
      <c r="I93" s="268"/>
      <c r="J93" s="268"/>
      <c r="K93" s="268"/>
      <c r="L93" s="268"/>
      <c r="M93" s="268"/>
      <c r="N93" s="268"/>
      <c r="O93" s="268"/>
      <c r="P93" s="268"/>
      <c r="Q93" s="268"/>
      <c r="R93" s="268"/>
      <c r="S93" s="268"/>
      <c r="T93" s="268"/>
      <c r="U93" s="268"/>
      <c r="V93" s="268"/>
      <c r="W93" s="268"/>
      <c r="X93" s="268"/>
      <c r="Y93" s="268"/>
      <c r="Z93" s="268"/>
      <c r="AA93" s="268"/>
      <c r="AB93" s="268"/>
      <c r="AC93" s="268"/>
      <c r="AD93" s="268"/>
      <c r="AE93" s="268"/>
      <c r="AF93" s="268"/>
      <c r="AG93" s="268"/>
      <c r="AH93" s="268"/>
      <c r="AI93" s="268"/>
      <c r="AJ93" s="268"/>
      <c r="AK93" s="268"/>
      <c r="AL93" s="268"/>
      <c r="AM93" s="268"/>
      <c r="AN93" s="268"/>
      <c r="AO93" s="268"/>
      <c r="AP93" s="268"/>
      <c r="AQ93" s="268"/>
      <c r="AR93" s="268"/>
      <c r="AS93" s="268"/>
      <c r="AT93" s="268"/>
      <c r="AU93" s="268"/>
      <c r="AV93" s="268"/>
      <c r="AW93" s="268"/>
      <c r="AX93" s="268"/>
      <c r="AY93" s="268"/>
      <c r="AZ93" s="268"/>
      <c r="BA93" s="268"/>
      <c r="BB93" s="268"/>
      <c r="BC93" s="268"/>
      <c r="BD93" s="268"/>
      <c r="BE93" s="268"/>
      <c r="BF93" s="268"/>
      <c r="BG93" s="268"/>
      <c r="BH93" s="268"/>
      <c r="BI93" s="268"/>
      <c r="BJ93" s="268"/>
      <c r="BK93" s="268"/>
      <c r="BL93" s="268"/>
      <c r="BM93" s="268"/>
      <c r="BN93" s="268"/>
      <c r="BO93" s="268"/>
      <c r="BP93" s="268"/>
      <c r="BQ93" s="268"/>
      <c r="BR93" s="268"/>
      <c r="BS93" s="268"/>
      <c r="BT93" s="268"/>
      <c r="BU93" s="268"/>
      <c r="BV93" s="268"/>
      <c r="BW93" s="268"/>
      <c r="BX93" s="268"/>
      <c r="BY93" s="268"/>
      <c r="BZ93" s="268"/>
      <c r="CA93" s="268"/>
      <c r="CB93" s="268"/>
      <c r="CC93" s="268"/>
      <c r="CD93" s="268"/>
      <c r="CE93" s="268"/>
      <c r="CF93" s="268"/>
      <c r="CG93" s="268"/>
      <c r="CH93" s="268"/>
      <c r="CI93" s="268"/>
      <c r="CJ93" s="268"/>
      <c r="CK93" s="268"/>
      <c r="CL93" s="268"/>
      <c r="CM93" s="268"/>
      <c r="CN93" s="268"/>
      <c r="CO93" s="268"/>
      <c r="CP93" s="268"/>
      <c r="CQ93" s="268"/>
      <c r="CR93" s="268"/>
      <c r="CS93" s="268"/>
      <c r="CT93" s="268"/>
      <c r="CU93" s="268"/>
      <c r="CV93" s="268"/>
      <c r="CW93" s="268"/>
      <c r="CX93" s="268"/>
      <c r="CY93" s="268"/>
      <c r="CZ93" s="268"/>
      <c r="DA93" s="268"/>
      <c r="DB93" s="268"/>
      <c r="DC93" s="268"/>
      <c r="DD93" s="268"/>
      <c r="DE93" s="268"/>
      <c r="DF93" s="268"/>
      <c r="DG93" s="268"/>
      <c r="DH93" s="268"/>
      <c r="DI93" s="268"/>
      <c r="DJ93" s="268"/>
      <c r="DK93" s="268"/>
      <c r="DL93" s="268"/>
      <c r="DM93" s="268"/>
      <c r="DN93" s="268"/>
      <c r="DO93" s="268"/>
      <c r="DP93" s="268"/>
      <c r="DQ93" s="268"/>
      <c r="DR93" s="268"/>
      <c r="DS93" s="268"/>
      <c r="DT93" s="268"/>
      <c r="DU93" s="268"/>
      <c r="DV93" s="268"/>
      <c r="DW93" s="268"/>
      <c r="DX93" s="268"/>
      <c r="DY93" s="268"/>
      <c r="DZ93" s="268"/>
      <c r="EA93" s="268"/>
      <c r="EB93" s="268"/>
      <c r="EC93" s="268"/>
      <c r="ED93" s="268"/>
      <c r="EE93" s="268"/>
      <c r="EF93" s="268"/>
      <c r="EG93" s="268"/>
      <c r="EH93" s="268"/>
      <c r="EI93" s="268"/>
      <c r="EJ93" s="268"/>
      <c r="EK93" s="268"/>
      <c r="EL93" s="268"/>
      <c r="EM93" s="268"/>
      <c r="EN93" s="268"/>
      <c r="EO93" s="268"/>
      <c r="EP93" s="268"/>
      <c r="EQ93" s="268"/>
      <c r="ER93" s="268"/>
      <c r="ES93" s="268"/>
      <c r="ET93" s="268"/>
      <c r="EU93" s="268"/>
      <c r="EV93" s="268"/>
      <c r="EW93" s="268"/>
      <c r="EX93" s="268"/>
      <c r="EY93" s="268"/>
      <c r="EZ93" s="268"/>
      <c r="FA93" s="268"/>
      <c r="FB93" s="268"/>
      <c r="FC93" s="268"/>
      <c r="FD93" s="268"/>
      <c r="FE93" s="268"/>
      <c r="FF93" s="268"/>
      <c r="FG93" s="268"/>
      <c r="FH93" s="268"/>
      <c r="FI93" s="268"/>
      <c r="FJ93" s="268"/>
      <c r="FK93" s="268"/>
      <c r="FL93" s="268"/>
      <c r="FM93" s="268"/>
      <c r="FN93" s="268"/>
      <c r="FO93" s="268"/>
      <c r="FP93" s="268"/>
      <c r="FQ93" s="268"/>
      <c r="FR93" s="268"/>
      <c r="FS93" s="268"/>
      <c r="FT93" s="268"/>
      <c r="FU93" s="268"/>
      <c r="FV93" s="268"/>
      <c r="FW93" s="268"/>
      <c r="FX93" s="268"/>
      <c r="FY93" s="268"/>
      <c r="FZ93" s="268"/>
      <c r="GA93" s="268"/>
      <c r="GB93" s="268"/>
      <c r="GC93" s="268"/>
      <c r="GD93" s="268"/>
      <c r="GE93" s="268"/>
      <c r="GF93" s="268"/>
      <c r="GG93" s="268"/>
      <c r="GH93" s="268"/>
      <c r="GI93" s="268"/>
      <c r="GJ93" s="268"/>
      <c r="GK93" s="268"/>
      <c r="GL93" s="268"/>
      <c r="GM93" s="268"/>
      <c r="GN93" s="268"/>
      <c r="GO93" s="268"/>
      <c r="GP93" s="268"/>
      <c r="GQ93" s="268"/>
      <c r="GR93" s="268"/>
      <c r="GS93" s="268"/>
      <c r="GT93" s="268"/>
      <c r="GU93" s="268"/>
      <c r="GV93" s="268"/>
      <c r="GW93" s="268"/>
      <c r="GX93" s="268"/>
      <c r="GY93" s="268"/>
      <c r="GZ93" s="268"/>
      <c r="HA93" s="268"/>
      <c r="HB93" s="268"/>
      <c r="HC93" s="268"/>
      <c r="HD93" s="268"/>
      <c r="HE93" s="268"/>
      <c r="HF93" s="268"/>
      <c r="HG93" s="268"/>
      <c r="HH93" s="268"/>
      <c r="HI93" s="268"/>
      <c r="HJ93" s="268"/>
      <c r="HK93" s="268"/>
      <c r="HL93" s="268"/>
      <c r="HM93" s="268"/>
      <c r="HN93" s="268"/>
      <c r="HO93" s="268"/>
      <c r="HP93" s="268"/>
      <c r="HQ93" s="268"/>
      <c r="HR93" s="268"/>
      <c r="HS93" s="268"/>
      <c r="HT93" s="268"/>
      <c r="HU93" s="268"/>
      <c r="HV93" s="268"/>
      <c r="HW93" s="268"/>
      <c r="HX93" s="268"/>
      <c r="HY93" s="268"/>
      <c r="HZ93" s="268"/>
      <c r="IA93" s="268"/>
      <c r="IB93" s="268"/>
      <c r="IC93" s="268"/>
      <c r="ID93" s="268"/>
      <c r="IE93" s="268"/>
      <c r="IF93" s="268"/>
      <c r="IG93" s="268"/>
      <c r="IH93" s="268"/>
      <c r="II93" s="268"/>
      <c r="IJ93" s="268"/>
      <c r="IK93" s="268"/>
      <c r="IL93" s="268"/>
      <c r="IM93" s="268"/>
      <c r="IN93" s="268"/>
      <c r="IO93" s="268"/>
      <c r="IP93" s="268"/>
      <c r="IQ93" s="268"/>
      <c r="IR93" s="268"/>
      <c r="IS93" s="268"/>
      <c r="IT93" s="268"/>
      <c r="IU93" s="268"/>
      <c r="IV93" s="268"/>
      <c r="IW93" s="268"/>
    </row>
    <row r="94" spans="1:257" s="180" customFormat="1" ht="143.25" customHeight="1">
      <c r="A94" s="225"/>
      <c r="B94" s="238" t="s">
        <v>93</v>
      </c>
      <c r="C94" s="18" t="s">
        <v>102</v>
      </c>
      <c r="D94" s="237">
        <f>D92</f>
        <v>10</v>
      </c>
      <c r="E94" s="528"/>
      <c r="F94" s="237">
        <f>D94*E94</f>
        <v>0</v>
      </c>
      <c r="G94" s="268"/>
      <c r="H94" s="268"/>
      <c r="I94" s="268"/>
      <c r="J94" s="268"/>
      <c r="K94" s="268"/>
      <c r="L94" s="268"/>
      <c r="M94" s="268"/>
      <c r="N94" s="268"/>
      <c r="O94" s="268"/>
      <c r="P94" s="268"/>
      <c r="Q94" s="268"/>
      <c r="R94" s="268"/>
      <c r="S94" s="268"/>
      <c r="T94" s="268"/>
      <c r="U94" s="268"/>
      <c r="V94" s="268"/>
      <c r="W94" s="268"/>
      <c r="X94" s="268"/>
      <c r="Y94" s="268"/>
      <c r="Z94" s="268"/>
      <c r="AA94" s="268"/>
      <c r="AB94" s="268"/>
      <c r="AC94" s="268"/>
      <c r="AD94" s="268"/>
      <c r="AE94" s="268"/>
      <c r="AF94" s="268"/>
      <c r="AG94" s="268"/>
      <c r="AH94" s="268"/>
      <c r="AI94" s="268"/>
      <c r="AJ94" s="268"/>
      <c r="AK94" s="268"/>
      <c r="AL94" s="268"/>
      <c r="AM94" s="268"/>
      <c r="AN94" s="268"/>
      <c r="AO94" s="268"/>
      <c r="AP94" s="268"/>
      <c r="AQ94" s="268"/>
      <c r="AR94" s="268"/>
      <c r="AS94" s="268"/>
      <c r="AT94" s="268"/>
      <c r="AU94" s="268"/>
      <c r="AV94" s="268"/>
      <c r="AW94" s="268"/>
      <c r="AX94" s="268"/>
      <c r="AY94" s="268"/>
      <c r="AZ94" s="268"/>
      <c r="BA94" s="268"/>
      <c r="BB94" s="268"/>
      <c r="BC94" s="268"/>
      <c r="BD94" s="268"/>
      <c r="BE94" s="268"/>
      <c r="BF94" s="268"/>
      <c r="BG94" s="268"/>
      <c r="BH94" s="268"/>
      <c r="BI94" s="268"/>
      <c r="BJ94" s="268"/>
      <c r="BK94" s="268"/>
      <c r="BL94" s="268"/>
      <c r="BM94" s="268"/>
      <c r="BN94" s="268"/>
      <c r="BO94" s="268"/>
      <c r="BP94" s="268"/>
      <c r="BQ94" s="268"/>
      <c r="BR94" s="268"/>
      <c r="BS94" s="268"/>
      <c r="BT94" s="268"/>
      <c r="BU94" s="268"/>
      <c r="BV94" s="268"/>
      <c r="BW94" s="268"/>
      <c r="BX94" s="268"/>
      <c r="BY94" s="268"/>
      <c r="BZ94" s="268"/>
      <c r="CA94" s="268"/>
      <c r="CB94" s="268"/>
      <c r="CC94" s="268"/>
      <c r="CD94" s="268"/>
      <c r="CE94" s="268"/>
      <c r="CF94" s="268"/>
      <c r="CG94" s="268"/>
      <c r="CH94" s="268"/>
      <c r="CI94" s="268"/>
      <c r="CJ94" s="268"/>
      <c r="CK94" s="268"/>
      <c r="CL94" s="268"/>
      <c r="CM94" s="268"/>
      <c r="CN94" s="268"/>
      <c r="CO94" s="268"/>
      <c r="CP94" s="268"/>
      <c r="CQ94" s="268"/>
      <c r="CR94" s="268"/>
      <c r="CS94" s="268"/>
      <c r="CT94" s="268"/>
      <c r="CU94" s="268"/>
      <c r="CV94" s="268"/>
      <c r="CW94" s="268"/>
      <c r="CX94" s="268"/>
      <c r="CY94" s="268"/>
      <c r="CZ94" s="268"/>
      <c r="DA94" s="268"/>
      <c r="DB94" s="268"/>
      <c r="DC94" s="268"/>
      <c r="DD94" s="268"/>
      <c r="DE94" s="268"/>
      <c r="DF94" s="268"/>
      <c r="DG94" s="268"/>
      <c r="DH94" s="268"/>
      <c r="DI94" s="268"/>
      <c r="DJ94" s="268"/>
      <c r="DK94" s="268"/>
      <c r="DL94" s="268"/>
      <c r="DM94" s="268"/>
      <c r="DN94" s="268"/>
      <c r="DO94" s="268"/>
      <c r="DP94" s="268"/>
      <c r="DQ94" s="268"/>
      <c r="DR94" s="268"/>
      <c r="DS94" s="268"/>
      <c r="DT94" s="268"/>
      <c r="DU94" s="268"/>
      <c r="DV94" s="268"/>
      <c r="DW94" s="268"/>
      <c r="DX94" s="268"/>
      <c r="DY94" s="268"/>
      <c r="DZ94" s="268"/>
      <c r="EA94" s="268"/>
      <c r="EB94" s="268"/>
      <c r="EC94" s="268"/>
      <c r="ED94" s="268"/>
      <c r="EE94" s="268"/>
      <c r="EF94" s="268"/>
      <c r="EG94" s="268"/>
      <c r="EH94" s="268"/>
      <c r="EI94" s="268"/>
      <c r="EJ94" s="268"/>
      <c r="EK94" s="268"/>
      <c r="EL94" s="268"/>
      <c r="EM94" s="268"/>
      <c r="EN94" s="268"/>
      <c r="EO94" s="268"/>
      <c r="EP94" s="268"/>
      <c r="EQ94" s="268"/>
      <c r="ER94" s="268"/>
      <c r="ES94" s="268"/>
      <c r="ET94" s="268"/>
      <c r="EU94" s="268"/>
      <c r="EV94" s="268"/>
      <c r="EW94" s="268"/>
      <c r="EX94" s="268"/>
      <c r="EY94" s="268"/>
      <c r="EZ94" s="268"/>
      <c r="FA94" s="268"/>
      <c r="FB94" s="268"/>
      <c r="FC94" s="268"/>
      <c r="FD94" s="268"/>
      <c r="FE94" s="268"/>
      <c r="FF94" s="268"/>
      <c r="FG94" s="268"/>
      <c r="FH94" s="268"/>
      <c r="FI94" s="268"/>
      <c r="FJ94" s="268"/>
      <c r="FK94" s="268"/>
      <c r="FL94" s="268"/>
      <c r="FM94" s="268"/>
      <c r="FN94" s="268"/>
      <c r="FO94" s="268"/>
      <c r="FP94" s="268"/>
      <c r="FQ94" s="268"/>
      <c r="FR94" s="268"/>
      <c r="FS94" s="268"/>
      <c r="FT94" s="268"/>
      <c r="FU94" s="268"/>
      <c r="FV94" s="268"/>
      <c r="FW94" s="268"/>
      <c r="FX94" s="268"/>
      <c r="FY94" s="268"/>
      <c r="FZ94" s="268"/>
      <c r="GA94" s="268"/>
      <c r="GB94" s="268"/>
      <c r="GC94" s="268"/>
      <c r="GD94" s="268"/>
      <c r="GE94" s="268"/>
      <c r="GF94" s="268"/>
      <c r="GG94" s="268"/>
      <c r="GH94" s="268"/>
      <c r="GI94" s="268"/>
      <c r="GJ94" s="268"/>
      <c r="GK94" s="268"/>
      <c r="GL94" s="268"/>
      <c r="GM94" s="268"/>
      <c r="GN94" s="268"/>
      <c r="GO94" s="268"/>
      <c r="GP94" s="268"/>
      <c r="GQ94" s="268"/>
      <c r="GR94" s="268"/>
      <c r="GS94" s="268"/>
      <c r="GT94" s="268"/>
      <c r="GU94" s="268"/>
      <c r="GV94" s="268"/>
      <c r="GW94" s="268"/>
      <c r="GX94" s="268"/>
      <c r="GY94" s="268"/>
      <c r="GZ94" s="268"/>
      <c r="HA94" s="268"/>
      <c r="HB94" s="268"/>
      <c r="HC94" s="268"/>
      <c r="HD94" s="268"/>
      <c r="HE94" s="268"/>
      <c r="HF94" s="268"/>
      <c r="HG94" s="268"/>
      <c r="HH94" s="268"/>
      <c r="HI94" s="268"/>
      <c r="HJ94" s="268"/>
      <c r="HK94" s="268"/>
      <c r="HL94" s="268"/>
      <c r="HM94" s="268"/>
      <c r="HN94" s="268"/>
      <c r="HO94" s="268"/>
      <c r="HP94" s="268"/>
      <c r="HQ94" s="268"/>
      <c r="HR94" s="268"/>
      <c r="HS94" s="268"/>
      <c r="HT94" s="268"/>
      <c r="HU94" s="268"/>
      <c r="HV94" s="268"/>
      <c r="HW94" s="268"/>
      <c r="HX94" s="268"/>
      <c r="HY94" s="268"/>
      <c r="HZ94" s="268"/>
      <c r="IA94" s="268"/>
      <c r="IB94" s="268"/>
      <c r="IC94" s="268"/>
      <c r="ID94" s="268"/>
      <c r="IE94" s="268"/>
      <c r="IF94" s="268"/>
      <c r="IG94" s="268"/>
      <c r="IH94" s="268"/>
      <c r="II94" s="268"/>
      <c r="IJ94" s="268"/>
      <c r="IK94" s="268"/>
      <c r="IL94" s="268"/>
      <c r="IM94" s="268"/>
      <c r="IN94" s="268"/>
      <c r="IO94" s="268"/>
      <c r="IP94" s="268"/>
      <c r="IQ94" s="268"/>
      <c r="IR94" s="268"/>
      <c r="IS94" s="268"/>
      <c r="IT94" s="268"/>
      <c r="IU94" s="268"/>
      <c r="IV94" s="268"/>
      <c r="IW94" s="268"/>
    </row>
    <row r="95" spans="1:257" s="180" customFormat="1" ht="19.5" customHeight="1">
      <c r="A95" s="225" t="s">
        <v>35</v>
      </c>
      <c r="B95" s="225" t="s">
        <v>96</v>
      </c>
      <c r="C95" s="235"/>
      <c r="D95" s="269"/>
      <c r="E95" s="534"/>
      <c r="F95" s="237"/>
      <c r="G95" s="268"/>
      <c r="H95" s="268"/>
      <c r="I95" s="268"/>
      <c r="J95" s="268"/>
      <c r="K95" s="268"/>
      <c r="L95" s="268"/>
      <c r="M95" s="268"/>
      <c r="N95" s="268"/>
      <c r="O95" s="268"/>
      <c r="P95" s="268"/>
      <c r="Q95" s="268"/>
      <c r="R95" s="268"/>
      <c r="S95" s="268"/>
      <c r="T95" s="268"/>
      <c r="U95" s="268"/>
      <c r="V95" s="268"/>
      <c r="W95" s="268"/>
      <c r="X95" s="268"/>
      <c r="Y95" s="268"/>
      <c r="Z95" s="268"/>
      <c r="AA95" s="268"/>
      <c r="AB95" s="268"/>
      <c r="AC95" s="268"/>
      <c r="AD95" s="268"/>
      <c r="AE95" s="268"/>
      <c r="AF95" s="268"/>
      <c r="AG95" s="268"/>
      <c r="AH95" s="268"/>
      <c r="AI95" s="268"/>
      <c r="AJ95" s="268"/>
      <c r="AK95" s="268"/>
      <c r="AL95" s="268"/>
      <c r="AM95" s="268"/>
      <c r="AN95" s="268"/>
      <c r="AO95" s="268"/>
      <c r="AP95" s="268"/>
      <c r="AQ95" s="268"/>
      <c r="AR95" s="268"/>
      <c r="AS95" s="268"/>
      <c r="AT95" s="268"/>
      <c r="AU95" s="268"/>
      <c r="AV95" s="268"/>
      <c r="AW95" s="268"/>
      <c r="AX95" s="268"/>
      <c r="AY95" s="268"/>
      <c r="AZ95" s="268"/>
      <c r="BA95" s="268"/>
      <c r="BB95" s="268"/>
      <c r="BC95" s="268"/>
      <c r="BD95" s="268"/>
      <c r="BE95" s="268"/>
      <c r="BF95" s="268"/>
      <c r="BG95" s="268"/>
      <c r="BH95" s="268"/>
      <c r="BI95" s="268"/>
      <c r="BJ95" s="268"/>
      <c r="BK95" s="268"/>
      <c r="BL95" s="268"/>
      <c r="BM95" s="268"/>
      <c r="BN95" s="268"/>
      <c r="BO95" s="268"/>
      <c r="BP95" s="268"/>
      <c r="BQ95" s="268"/>
      <c r="BR95" s="268"/>
      <c r="BS95" s="268"/>
      <c r="BT95" s="268"/>
      <c r="BU95" s="268"/>
      <c r="BV95" s="268"/>
      <c r="BW95" s="268"/>
      <c r="BX95" s="268"/>
      <c r="BY95" s="268"/>
      <c r="BZ95" s="268"/>
      <c r="CA95" s="268"/>
      <c r="CB95" s="268"/>
      <c r="CC95" s="268"/>
      <c r="CD95" s="268"/>
      <c r="CE95" s="268"/>
      <c r="CF95" s="268"/>
      <c r="CG95" s="268"/>
      <c r="CH95" s="268"/>
      <c r="CI95" s="268"/>
      <c r="CJ95" s="268"/>
      <c r="CK95" s="268"/>
      <c r="CL95" s="268"/>
      <c r="CM95" s="268"/>
      <c r="CN95" s="268"/>
      <c r="CO95" s="268"/>
      <c r="CP95" s="268"/>
      <c r="CQ95" s="268"/>
      <c r="CR95" s="268"/>
      <c r="CS95" s="268"/>
      <c r="CT95" s="268"/>
      <c r="CU95" s="268"/>
      <c r="CV95" s="268"/>
      <c r="CW95" s="268"/>
      <c r="CX95" s="268"/>
      <c r="CY95" s="268"/>
      <c r="CZ95" s="268"/>
      <c r="DA95" s="268"/>
      <c r="DB95" s="268"/>
      <c r="DC95" s="268"/>
      <c r="DD95" s="268"/>
      <c r="DE95" s="268"/>
      <c r="DF95" s="268"/>
      <c r="DG95" s="268"/>
      <c r="DH95" s="268"/>
      <c r="DI95" s="268"/>
      <c r="DJ95" s="268"/>
      <c r="DK95" s="268"/>
      <c r="DL95" s="268"/>
      <c r="DM95" s="268"/>
      <c r="DN95" s="268"/>
      <c r="DO95" s="268"/>
      <c r="DP95" s="268"/>
      <c r="DQ95" s="268"/>
      <c r="DR95" s="268"/>
      <c r="DS95" s="268"/>
      <c r="DT95" s="268"/>
      <c r="DU95" s="268"/>
      <c r="DV95" s="268"/>
      <c r="DW95" s="268"/>
      <c r="DX95" s="268"/>
      <c r="DY95" s="268"/>
      <c r="DZ95" s="268"/>
      <c r="EA95" s="268"/>
      <c r="EB95" s="268"/>
      <c r="EC95" s="268"/>
      <c r="ED95" s="268"/>
      <c r="EE95" s="268"/>
      <c r="EF95" s="268"/>
      <c r="EG95" s="268"/>
      <c r="EH95" s="268"/>
      <c r="EI95" s="268"/>
      <c r="EJ95" s="268"/>
      <c r="EK95" s="268"/>
      <c r="EL95" s="268"/>
      <c r="EM95" s="268"/>
      <c r="EN95" s="268"/>
      <c r="EO95" s="268"/>
      <c r="EP95" s="268"/>
      <c r="EQ95" s="268"/>
      <c r="ER95" s="268"/>
      <c r="ES95" s="268"/>
      <c r="ET95" s="268"/>
      <c r="EU95" s="268"/>
      <c r="EV95" s="268"/>
      <c r="EW95" s="268"/>
      <c r="EX95" s="268"/>
      <c r="EY95" s="268"/>
      <c r="EZ95" s="268"/>
      <c r="FA95" s="268"/>
      <c r="FB95" s="268"/>
      <c r="FC95" s="268"/>
      <c r="FD95" s="268"/>
      <c r="FE95" s="268"/>
      <c r="FF95" s="268"/>
      <c r="FG95" s="268"/>
      <c r="FH95" s="268"/>
      <c r="FI95" s="268"/>
      <c r="FJ95" s="268"/>
      <c r="FK95" s="268"/>
      <c r="FL95" s="268"/>
      <c r="FM95" s="268"/>
      <c r="FN95" s="268"/>
      <c r="FO95" s="268"/>
      <c r="FP95" s="268"/>
      <c r="FQ95" s="268"/>
      <c r="FR95" s="268"/>
      <c r="FS95" s="268"/>
      <c r="FT95" s="268"/>
      <c r="FU95" s="268"/>
      <c r="FV95" s="268"/>
      <c r="FW95" s="268"/>
      <c r="FX95" s="268"/>
      <c r="FY95" s="268"/>
      <c r="FZ95" s="268"/>
      <c r="GA95" s="268"/>
      <c r="GB95" s="268"/>
      <c r="GC95" s="268"/>
      <c r="GD95" s="268"/>
      <c r="GE95" s="268"/>
      <c r="GF95" s="268"/>
      <c r="GG95" s="268"/>
      <c r="GH95" s="268"/>
      <c r="GI95" s="268"/>
      <c r="GJ95" s="268"/>
      <c r="GK95" s="268"/>
      <c r="GL95" s="268"/>
      <c r="GM95" s="268"/>
      <c r="GN95" s="268"/>
      <c r="GO95" s="268"/>
      <c r="GP95" s="268"/>
      <c r="GQ95" s="268"/>
      <c r="GR95" s="268"/>
      <c r="GS95" s="268"/>
      <c r="GT95" s="268"/>
      <c r="GU95" s="268"/>
      <c r="GV95" s="268"/>
      <c r="GW95" s="268"/>
      <c r="GX95" s="268"/>
      <c r="GY95" s="268"/>
      <c r="GZ95" s="268"/>
      <c r="HA95" s="268"/>
      <c r="HB95" s="268"/>
      <c r="HC95" s="268"/>
      <c r="HD95" s="268"/>
      <c r="HE95" s="268"/>
      <c r="HF95" s="268"/>
      <c r="HG95" s="268"/>
      <c r="HH95" s="268"/>
      <c r="HI95" s="268"/>
      <c r="HJ95" s="268"/>
      <c r="HK95" s="268"/>
      <c r="HL95" s="268"/>
      <c r="HM95" s="268"/>
      <c r="HN95" s="268"/>
      <c r="HO95" s="268"/>
      <c r="HP95" s="268"/>
      <c r="HQ95" s="268"/>
      <c r="HR95" s="268"/>
      <c r="HS95" s="268"/>
      <c r="HT95" s="268"/>
      <c r="HU95" s="268"/>
      <c r="HV95" s="268"/>
      <c r="HW95" s="268"/>
      <c r="HX95" s="268"/>
      <c r="HY95" s="268"/>
      <c r="HZ95" s="268"/>
      <c r="IA95" s="268"/>
      <c r="IB95" s="268"/>
      <c r="IC95" s="268"/>
      <c r="ID95" s="268"/>
      <c r="IE95" s="268"/>
      <c r="IF95" s="268"/>
      <c r="IG95" s="268"/>
      <c r="IH95" s="268"/>
      <c r="II95" s="268"/>
      <c r="IJ95" s="268"/>
      <c r="IK95" s="268"/>
      <c r="IL95" s="268"/>
      <c r="IM95" s="268"/>
      <c r="IN95" s="268"/>
      <c r="IO95" s="268"/>
      <c r="IP95" s="268"/>
      <c r="IQ95" s="268"/>
      <c r="IR95" s="268"/>
      <c r="IS95" s="268"/>
      <c r="IT95" s="268"/>
      <c r="IU95" s="268"/>
      <c r="IV95" s="268"/>
      <c r="IW95" s="268"/>
    </row>
    <row r="96" spans="1:257" s="180" customFormat="1" ht="205.5" customHeight="1">
      <c r="A96" s="225"/>
      <c r="B96" s="238" t="s">
        <v>97</v>
      </c>
      <c r="C96" s="18" t="s">
        <v>102</v>
      </c>
      <c r="D96" s="237">
        <f>D94</f>
        <v>10</v>
      </c>
      <c r="E96" s="528"/>
      <c r="F96" s="237">
        <f>D96*E96</f>
        <v>0</v>
      </c>
      <c r="G96" s="268"/>
      <c r="H96" s="268"/>
      <c r="I96" s="268"/>
      <c r="J96" s="268"/>
      <c r="K96" s="268"/>
      <c r="L96" s="268"/>
      <c r="M96" s="268"/>
      <c r="N96" s="268"/>
      <c r="O96" s="268"/>
      <c r="P96" s="268"/>
      <c r="Q96" s="268"/>
      <c r="R96" s="268"/>
      <c r="S96" s="268"/>
      <c r="T96" s="268"/>
      <c r="U96" s="268"/>
      <c r="V96" s="268"/>
      <c r="W96" s="268"/>
      <c r="X96" s="268"/>
      <c r="Y96" s="268"/>
      <c r="Z96" s="268"/>
      <c r="AA96" s="268"/>
      <c r="AB96" s="268"/>
      <c r="AC96" s="268"/>
      <c r="AD96" s="268"/>
      <c r="AE96" s="268"/>
      <c r="AF96" s="268"/>
      <c r="AG96" s="268"/>
      <c r="AH96" s="268"/>
      <c r="AI96" s="268"/>
      <c r="AJ96" s="268"/>
      <c r="AK96" s="268"/>
      <c r="AL96" s="268"/>
      <c r="AM96" s="268"/>
      <c r="AN96" s="268"/>
      <c r="AO96" s="268"/>
      <c r="AP96" s="268"/>
      <c r="AQ96" s="268"/>
      <c r="AR96" s="268"/>
      <c r="AS96" s="268"/>
      <c r="AT96" s="268"/>
      <c r="AU96" s="268"/>
      <c r="AV96" s="268"/>
      <c r="AW96" s="268"/>
      <c r="AX96" s="268"/>
      <c r="AY96" s="268"/>
      <c r="AZ96" s="268"/>
      <c r="BA96" s="268"/>
      <c r="BB96" s="268"/>
      <c r="BC96" s="268"/>
      <c r="BD96" s="268"/>
      <c r="BE96" s="268"/>
      <c r="BF96" s="268"/>
      <c r="BG96" s="268"/>
      <c r="BH96" s="268"/>
      <c r="BI96" s="268"/>
      <c r="BJ96" s="268"/>
      <c r="BK96" s="268"/>
      <c r="BL96" s="268"/>
      <c r="BM96" s="268"/>
      <c r="BN96" s="268"/>
      <c r="BO96" s="268"/>
      <c r="BP96" s="268"/>
      <c r="BQ96" s="268"/>
      <c r="BR96" s="268"/>
      <c r="BS96" s="268"/>
      <c r="BT96" s="268"/>
      <c r="BU96" s="268"/>
      <c r="BV96" s="268"/>
      <c r="BW96" s="268"/>
      <c r="BX96" s="268"/>
      <c r="BY96" s="268"/>
      <c r="BZ96" s="268"/>
      <c r="CA96" s="268"/>
      <c r="CB96" s="268"/>
      <c r="CC96" s="268"/>
      <c r="CD96" s="268"/>
      <c r="CE96" s="268"/>
      <c r="CF96" s="268"/>
      <c r="CG96" s="268"/>
      <c r="CH96" s="268"/>
      <c r="CI96" s="268"/>
      <c r="CJ96" s="268"/>
      <c r="CK96" s="268"/>
      <c r="CL96" s="268"/>
      <c r="CM96" s="268"/>
      <c r="CN96" s="268"/>
      <c r="CO96" s="268"/>
      <c r="CP96" s="268"/>
      <c r="CQ96" s="268"/>
      <c r="CR96" s="268"/>
      <c r="CS96" s="268"/>
      <c r="CT96" s="268"/>
      <c r="CU96" s="268"/>
      <c r="CV96" s="268"/>
      <c r="CW96" s="268"/>
      <c r="CX96" s="268"/>
      <c r="CY96" s="268"/>
      <c r="CZ96" s="268"/>
      <c r="DA96" s="268"/>
      <c r="DB96" s="268"/>
      <c r="DC96" s="268"/>
      <c r="DD96" s="268"/>
      <c r="DE96" s="268"/>
      <c r="DF96" s="268"/>
      <c r="DG96" s="268"/>
      <c r="DH96" s="268"/>
      <c r="DI96" s="268"/>
      <c r="DJ96" s="268"/>
      <c r="DK96" s="268"/>
      <c r="DL96" s="268"/>
      <c r="DM96" s="268"/>
      <c r="DN96" s="268"/>
      <c r="DO96" s="268"/>
      <c r="DP96" s="268"/>
      <c r="DQ96" s="268"/>
      <c r="DR96" s="268"/>
      <c r="DS96" s="268"/>
      <c r="DT96" s="268"/>
      <c r="DU96" s="268"/>
      <c r="DV96" s="268"/>
      <c r="DW96" s="268"/>
      <c r="DX96" s="268"/>
      <c r="DY96" s="268"/>
      <c r="DZ96" s="268"/>
      <c r="EA96" s="268"/>
      <c r="EB96" s="268"/>
      <c r="EC96" s="268"/>
      <c r="ED96" s="268"/>
      <c r="EE96" s="268"/>
      <c r="EF96" s="268"/>
      <c r="EG96" s="268"/>
      <c r="EH96" s="268"/>
      <c r="EI96" s="268"/>
      <c r="EJ96" s="268"/>
      <c r="EK96" s="268"/>
      <c r="EL96" s="268"/>
      <c r="EM96" s="268"/>
      <c r="EN96" s="268"/>
      <c r="EO96" s="268"/>
      <c r="EP96" s="268"/>
      <c r="EQ96" s="268"/>
      <c r="ER96" s="268"/>
      <c r="ES96" s="268"/>
      <c r="ET96" s="268"/>
      <c r="EU96" s="268"/>
      <c r="EV96" s="268"/>
      <c r="EW96" s="268"/>
      <c r="EX96" s="268"/>
      <c r="EY96" s="268"/>
      <c r="EZ96" s="268"/>
      <c r="FA96" s="268"/>
      <c r="FB96" s="268"/>
      <c r="FC96" s="268"/>
      <c r="FD96" s="268"/>
      <c r="FE96" s="268"/>
      <c r="FF96" s="268"/>
      <c r="FG96" s="268"/>
      <c r="FH96" s="268"/>
      <c r="FI96" s="268"/>
      <c r="FJ96" s="268"/>
      <c r="FK96" s="268"/>
      <c r="FL96" s="268"/>
      <c r="FM96" s="268"/>
      <c r="FN96" s="268"/>
      <c r="FO96" s="268"/>
      <c r="FP96" s="268"/>
      <c r="FQ96" s="268"/>
      <c r="FR96" s="268"/>
      <c r="FS96" s="268"/>
      <c r="FT96" s="268"/>
      <c r="FU96" s="268"/>
      <c r="FV96" s="268"/>
      <c r="FW96" s="268"/>
      <c r="FX96" s="268"/>
      <c r="FY96" s="268"/>
      <c r="FZ96" s="268"/>
      <c r="GA96" s="268"/>
      <c r="GB96" s="268"/>
      <c r="GC96" s="268"/>
      <c r="GD96" s="268"/>
      <c r="GE96" s="268"/>
      <c r="GF96" s="268"/>
      <c r="GG96" s="268"/>
      <c r="GH96" s="268"/>
      <c r="GI96" s="268"/>
      <c r="GJ96" s="268"/>
      <c r="GK96" s="268"/>
      <c r="GL96" s="268"/>
      <c r="GM96" s="268"/>
      <c r="GN96" s="268"/>
      <c r="GO96" s="268"/>
      <c r="GP96" s="268"/>
      <c r="GQ96" s="268"/>
      <c r="GR96" s="268"/>
      <c r="GS96" s="268"/>
      <c r="GT96" s="268"/>
      <c r="GU96" s="268"/>
      <c r="GV96" s="268"/>
      <c r="GW96" s="268"/>
      <c r="GX96" s="268"/>
      <c r="GY96" s="268"/>
      <c r="GZ96" s="268"/>
      <c r="HA96" s="268"/>
      <c r="HB96" s="268"/>
      <c r="HC96" s="268"/>
      <c r="HD96" s="268"/>
      <c r="HE96" s="268"/>
      <c r="HF96" s="268"/>
      <c r="HG96" s="268"/>
      <c r="HH96" s="268"/>
      <c r="HI96" s="268"/>
      <c r="HJ96" s="268"/>
      <c r="HK96" s="268"/>
      <c r="HL96" s="268"/>
      <c r="HM96" s="268"/>
      <c r="HN96" s="268"/>
      <c r="HO96" s="268"/>
      <c r="HP96" s="268"/>
      <c r="HQ96" s="268"/>
      <c r="HR96" s="268"/>
      <c r="HS96" s="268"/>
      <c r="HT96" s="268"/>
      <c r="HU96" s="268"/>
      <c r="HV96" s="268"/>
      <c r="HW96" s="268"/>
      <c r="HX96" s="268"/>
      <c r="HY96" s="268"/>
      <c r="HZ96" s="268"/>
      <c r="IA96" s="268"/>
      <c r="IB96" s="268"/>
      <c r="IC96" s="268"/>
      <c r="ID96" s="268"/>
      <c r="IE96" s="268"/>
      <c r="IF96" s="268"/>
      <c r="IG96" s="268"/>
      <c r="IH96" s="268"/>
      <c r="II96" s="268"/>
      <c r="IJ96" s="268"/>
      <c r="IK96" s="268"/>
      <c r="IL96" s="268"/>
      <c r="IM96" s="268"/>
      <c r="IN96" s="268"/>
      <c r="IO96" s="268"/>
      <c r="IP96" s="268"/>
      <c r="IQ96" s="268"/>
      <c r="IR96" s="268"/>
      <c r="IS96" s="268"/>
      <c r="IT96" s="268"/>
      <c r="IU96" s="268"/>
      <c r="IV96" s="268"/>
      <c r="IW96" s="268"/>
    </row>
    <row r="97" spans="1:257" s="180" customFormat="1" ht="21" customHeight="1">
      <c r="A97" s="225" t="s">
        <v>198</v>
      </c>
      <c r="B97" s="225" t="s">
        <v>99</v>
      </c>
      <c r="C97" s="235"/>
      <c r="D97" s="261"/>
      <c r="E97" s="534"/>
      <c r="F97" s="237"/>
      <c r="G97" s="268"/>
      <c r="H97" s="268"/>
      <c r="I97" s="268"/>
      <c r="J97" s="268"/>
      <c r="K97" s="268"/>
      <c r="L97" s="268"/>
      <c r="M97" s="268"/>
      <c r="N97" s="268"/>
      <c r="O97" s="268"/>
      <c r="P97" s="268"/>
      <c r="Q97" s="268"/>
      <c r="R97" s="268"/>
      <c r="S97" s="268"/>
      <c r="T97" s="268"/>
      <c r="U97" s="268"/>
      <c r="V97" s="268"/>
      <c r="W97" s="268"/>
      <c r="X97" s="268"/>
      <c r="Y97" s="268"/>
      <c r="Z97" s="268"/>
      <c r="AA97" s="268"/>
      <c r="AB97" s="268"/>
      <c r="AC97" s="268"/>
      <c r="AD97" s="268"/>
      <c r="AE97" s="268"/>
      <c r="AF97" s="268"/>
      <c r="AG97" s="268"/>
      <c r="AH97" s="268"/>
      <c r="AI97" s="268"/>
      <c r="AJ97" s="268"/>
      <c r="AK97" s="268"/>
      <c r="AL97" s="268"/>
      <c r="AM97" s="268"/>
      <c r="AN97" s="268"/>
      <c r="AO97" s="268"/>
      <c r="AP97" s="268"/>
      <c r="AQ97" s="268"/>
      <c r="AR97" s="268"/>
      <c r="AS97" s="268"/>
      <c r="AT97" s="268"/>
      <c r="AU97" s="268"/>
      <c r="AV97" s="268"/>
      <c r="AW97" s="268"/>
      <c r="AX97" s="268"/>
      <c r="AY97" s="268"/>
      <c r="AZ97" s="268"/>
      <c r="BA97" s="268"/>
      <c r="BB97" s="268"/>
      <c r="BC97" s="268"/>
      <c r="BD97" s="268"/>
      <c r="BE97" s="268"/>
      <c r="BF97" s="268"/>
      <c r="BG97" s="268"/>
      <c r="BH97" s="268"/>
      <c r="BI97" s="268"/>
      <c r="BJ97" s="268"/>
      <c r="BK97" s="268"/>
      <c r="BL97" s="268"/>
      <c r="BM97" s="268"/>
      <c r="BN97" s="268"/>
      <c r="BO97" s="268"/>
      <c r="BP97" s="268"/>
      <c r="BQ97" s="268"/>
      <c r="BR97" s="268"/>
      <c r="BS97" s="268"/>
      <c r="BT97" s="268"/>
      <c r="BU97" s="268"/>
      <c r="BV97" s="268"/>
      <c r="BW97" s="268"/>
      <c r="BX97" s="268"/>
      <c r="BY97" s="268"/>
      <c r="BZ97" s="268"/>
      <c r="CA97" s="268"/>
      <c r="CB97" s="268"/>
      <c r="CC97" s="268"/>
      <c r="CD97" s="268"/>
      <c r="CE97" s="268"/>
      <c r="CF97" s="268"/>
      <c r="CG97" s="268"/>
      <c r="CH97" s="268"/>
      <c r="CI97" s="268"/>
      <c r="CJ97" s="268"/>
      <c r="CK97" s="268"/>
      <c r="CL97" s="268"/>
      <c r="CM97" s="268"/>
      <c r="CN97" s="268"/>
      <c r="CO97" s="268"/>
      <c r="CP97" s="268"/>
      <c r="CQ97" s="268"/>
      <c r="CR97" s="268"/>
      <c r="CS97" s="268"/>
      <c r="CT97" s="268"/>
      <c r="CU97" s="268"/>
      <c r="CV97" s="268"/>
      <c r="CW97" s="268"/>
      <c r="CX97" s="268"/>
      <c r="CY97" s="268"/>
      <c r="CZ97" s="268"/>
      <c r="DA97" s="268"/>
      <c r="DB97" s="268"/>
      <c r="DC97" s="268"/>
      <c r="DD97" s="268"/>
      <c r="DE97" s="268"/>
      <c r="DF97" s="268"/>
      <c r="DG97" s="268"/>
      <c r="DH97" s="268"/>
      <c r="DI97" s="268"/>
      <c r="DJ97" s="268"/>
      <c r="DK97" s="268"/>
      <c r="DL97" s="268"/>
      <c r="DM97" s="268"/>
      <c r="DN97" s="268"/>
      <c r="DO97" s="268"/>
      <c r="DP97" s="268"/>
      <c r="DQ97" s="268"/>
      <c r="DR97" s="268"/>
      <c r="DS97" s="268"/>
      <c r="DT97" s="268"/>
      <c r="DU97" s="268"/>
      <c r="DV97" s="268"/>
      <c r="DW97" s="268"/>
      <c r="DX97" s="268"/>
      <c r="DY97" s="268"/>
      <c r="DZ97" s="268"/>
      <c r="EA97" s="268"/>
      <c r="EB97" s="268"/>
      <c r="EC97" s="268"/>
      <c r="ED97" s="268"/>
      <c r="EE97" s="268"/>
      <c r="EF97" s="268"/>
      <c r="EG97" s="268"/>
      <c r="EH97" s="268"/>
      <c r="EI97" s="268"/>
      <c r="EJ97" s="268"/>
      <c r="EK97" s="268"/>
      <c r="EL97" s="268"/>
      <c r="EM97" s="268"/>
      <c r="EN97" s="268"/>
      <c r="EO97" s="268"/>
      <c r="EP97" s="268"/>
      <c r="EQ97" s="268"/>
      <c r="ER97" s="268"/>
      <c r="ES97" s="268"/>
      <c r="ET97" s="268"/>
      <c r="EU97" s="268"/>
      <c r="EV97" s="268"/>
      <c r="EW97" s="268"/>
      <c r="EX97" s="268"/>
      <c r="EY97" s="268"/>
      <c r="EZ97" s="268"/>
      <c r="FA97" s="268"/>
      <c r="FB97" s="268"/>
      <c r="FC97" s="268"/>
      <c r="FD97" s="268"/>
      <c r="FE97" s="268"/>
      <c r="FF97" s="268"/>
      <c r="FG97" s="268"/>
      <c r="FH97" s="268"/>
      <c r="FI97" s="268"/>
      <c r="FJ97" s="268"/>
      <c r="FK97" s="268"/>
      <c r="FL97" s="268"/>
      <c r="FM97" s="268"/>
      <c r="FN97" s="268"/>
      <c r="FO97" s="268"/>
      <c r="FP97" s="268"/>
      <c r="FQ97" s="268"/>
      <c r="FR97" s="268"/>
      <c r="FS97" s="268"/>
      <c r="FT97" s="268"/>
      <c r="FU97" s="268"/>
      <c r="FV97" s="268"/>
      <c r="FW97" s="268"/>
      <c r="FX97" s="268"/>
      <c r="FY97" s="268"/>
      <c r="FZ97" s="268"/>
      <c r="GA97" s="268"/>
      <c r="GB97" s="268"/>
      <c r="GC97" s="268"/>
      <c r="GD97" s="268"/>
      <c r="GE97" s="268"/>
      <c r="GF97" s="268"/>
      <c r="GG97" s="268"/>
      <c r="GH97" s="268"/>
      <c r="GI97" s="268"/>
      <c r="GJ97" s="268"/>
      <c r="GK97" s="268"/>
      <c r="GL97" s="268"/>
      <c r="GM97" s="268"/>
      <c r="GN97" s="268"/>
      <c r="GO97" s="268"/>
      <c r="GP97" s="268"/>
      <c r="GQ97" s="268"/>
      <c r="GR97" s="268"/>
      <c r="GS97" s="268"/>
      <c r="GT97" s="268"/>
      <c r="GU97" s="268"/>
      <c r="GV97" s="268"/>
      <c r="GW97" s="268"/>
      <c r="GX97" s="268"/>
      <c r="GY97" s="268"/>
      <c r="GZ97" s="268"/>
      <c r="HA97" s="268"/>
      <c r="HB97" s="268"/>
      <c r="HC97" s="268"/>
      <c r="HD97" s="268"/>
      <c r="HE97" s="268"/>
      <c r="HF97" s="268"/>
      <c r="HG97" s="268"/>
      <c r="HH97" s="268"/>
      <c r="HI97" s="268"/>
      <c r="HJ97" s="268"/>
      <c r="HK97" s="268"/>
      <c r="HL97" s="268"/>
      <c r="HM97" s="268"/>
      <c r="HN97" s="268"/>
      <c r="HO97" s="268"/>
      <c r="HP97" s="268"/>
      <c r="HQ97" s="268"/>
      <c r="HR97" s="268"/>
      <c r="HS97" s="268"/>
      <c r="HT97" s="268"/>
      <c r="HU97" s="268"/>
      <c r="HV97" s="268"/>
      <c r="HW97" s="268"/>
      <c r="HX97" s="268"/>
      <c r="HY97" s="268"/>
      <c r="HZ97" s="268"/>
      <c r="IA97" s="268"/>
      <c r="IB97" s="268"/>
      <c r="IC97" s="268"/>
      <c r="ID97" s="268"/>
      <c r="IE97" s="268"/>
      <c r="IF97" s="268"/>
      <c r="IG97" s="268"/>
      <c r="IH97" s="268"/>
      <c r="II97" s="268"/>
      <c r="IJ97" s="268"/>
      <c r="IK97" s="268"/>
      <c r="IL97" s="268"/>
      <c r="IM97" s="268"/>
      <c r="IN97" s="268"/>
      <c r="IO97" s="268"/>
      <c r="IP97" s="268"/>
      <c r="IQ97" s="268"/>
      <c r="IR97" s="268"/>
      <c r="IS97" s="268"/>
      <c r="IT97" s="268"/>
      <c r="IU97" s="268"/>
      <c r="IV97" s="268"/>
      <c r="IW97" s="268"/>
    </row>
    <row r="98" spans="1:257" s="180" customFormat="1" ht="127.5" customHeight="1">
      <c r="A98" s="225"/>
      <c r="B98" s="238" t="s">
        <v>100</v>
      </c>
      <c r="C98" s="18" t="s">
        <v>102</v>
      </c>
      <c r="D98" s="270">
        <f>D96</f>
        <v>10</v>
      </c>
      <c r="E98" s="528"/>
      <c r="F98" s="237">
        <f>D98*E98</f>
        <v>0</v>
      </c>
      <c r="G98" s="268"/>
      <c r="H98" s="268"/>
      <c r="I98" s="268"/>
      <c r="J98" s="268"/>
      <c r="K98" s="268"/>
      <c r="L98" s="268"/>
      <c r="M98" s="268"/>
      <c r="N98" s="268"/>
      <c r="O98" s="268"/>
      <c r="P98" s="268"/>
      <c r="Q98" s="268"/>
      <c r="R98" s="268"/>
      <c r="S98" s="268"/>
      <c r="T98" s="268"/>
      <c r="U98" s="268"/>
      <c r="V98" s="268"/>
      <c r="W98" s="268"/>
      <c r="X98" s="268"/>
      <c r="Y98" s="268"/>
      <c r="Z98" s="268"/>
      <c r="AA98" s="268"/>
      <c r="AB98" s="268"/>
      <c r="AC98" s="268"/>
      <c r="AD98" s="268"/>
      <c r="AE98" s="268"/>
      <c r="AF98" s="268"/>
      <c r="AG98" s="268"/>
      <c r="AH98" s="268"/>
      <c r="AI98" s="268"/>
      <c r="AJ98" s="268"/>
      <c r="AK98" s="268"/>
      <c r="AL98" s="268"/>
      <c r="AM98" s="268"/>
      <c r="AN98" s="268"/>
      <c r="AO98" s="268"/>
      <c r="AP98" s="268"/>
      <c r="AQ98" s="268"/>
      <c r="AR98" s="268"/>
      <c r="AS98" s="268"/>
      <c r="AT98" s="268"/>
      <c r="AU98" s="268"/>
      <c r="AV98" s="268"/>
      <c r="AW98" s="268"/>
      <c r="AX98" s="268"/>
      <c r="AY98" s="268"/>
      <c r="AZ98" s="268"/>
      <c r="BA98" s="268"/>
      <c r="BB98" s="268"/>
      <c r="BC98" s="268"/>
      <c r="BD98" s="268"/>
      <c r="BE98" s="268"/>
      <c r="BF98" s="268"/>
      <c r="BG98" s="268"/>
      <c r="BH98" s="268"/>
      <c r="BI98" s="268"/>
      <c r="BJ98" s="268"/>
      <c r="BK98" s="268"/>
      <c r="BL98" s="268"/>
      <c r="BM98" s="268"/>
      <c r="BN98" s="268"/>
      <c r="BO98" s="268"/>
      <c r="BP98" s="268"/>
      <c r="BQ98" s="268"/>
      <c r="BR98" s="268"/>
      <c r="BS98" s="268"/>
      <c r="BT98" s="268"/>
      <c r="BU98" s="268"/>
      <c r="BV98" s="268"/>
      <c r="BW98" s="268"/>
      <c r="BX98" s="268"/>
      <c r="BY98" s="268"/>
      <c r="BZ98" s="268"/>
      <c r="CA98" s="268"/>
      <c r="CB98" s="268"/>
      <c r="CC98" s="268"/>
      <c r="CD98" s="268"/>
      <c r="CE98" s="268"/>
      <c r="CF98" s="268"/>
      <c r="CG98" s="268"/>
      <c r="CH98" s="268"/>
      <c r="CI98" s="268"/>
      <c r="CJ98" s="268"/>
      <c r="CK98" s="268"/>
      <c r="CL98" s="268"/>
      <c r="CM98" s="268"/>
      <c r="CN98" s="268"/>
      <c r="CO98" s="268"/>
      <c r="CP98" s="268"/>
      <c r="CQ98" s="268"/>
      <c r="CR98" s="268"/>
      <c r="CS98" s="268"/>
      <c r="CT98" s="268"/>
      <c r="CU98" s="268"/>
      <c r="CV98" s="268"/>
      <c r="CW98" s="268"/>
      <c r="CX98" s="268"/>
      <c r="CY98" s="268"/>
      <c r="CZ98" s="268"/>
      <c r="DA98" s="268"/>
      <c r="DB98" s="268"/>
      <c r="DC98" s="268"/>
      <c r="DD98" s="268"/>
      <c r="DE98" s="268"/>
      <c r="DF98" s="268"/>
      <c r="DG98" s="268"/>
      <c r="DH98" s="268"/>
      <c r="DI98" s="268"/>
      <c r="DJ98" s="268"/>
      <c r="DK98" s="268"/>
      <c r="DL98" s="268"/>
      <c r="DM98" s="268"/>
      <c r="DN98" s="268"/>
      <c r="DO98" s="268"/>
      <c r="DP98" s="268"/>
      <c r="DQ98" s="268"/>
      <c r="DR98" s="268"/>
      <c r="DS98" s="268"/>
      <c r="DT98" s="268"/>
      <c r="DU98" s="268"/>
      <c r="DV98" s="268"/>
      <c r="DW98" s="268"/>
      <c r="DX98" s="268"/>
      <c r="DY98" s="268"/>
      <c r="DZ98" s="268"/>
      <c r="EA98" s="268"/>
      <c r="EB98" s="268"/>
      <c r="EC98" s="268"/>
      <c r="ED98" s="268"/>
      <c r="EE98" s="268"/>
      <c r="EF98" s="268"/>
      <c r="EG98" s="268"/>
      <c r="EH98" s="268"/>
      <c r="EI98" s="268"/>
      <c r="EJ98" s="268"/>
      <c r="EK98" s="268"/>
      <c r="EL98" s="268"/>
      <c r="EM98" s="268"/>
      <c r="EN98" s="268"/>
      <c r="EO98" s="268"/>
      <c r="EP98" s="268"/>
      <c r="EQ98" s="268"/>
      <c r="ER98" s="268"/>
      <c r="ES98" s="268"/>
      <c r="ET98" s="268"/>
      <c r="EU98" s="268"/>
      <c r="EV98" s="268"/>
      <c r="EW98" s="268"/>
      <c r="EX98" s="268"/>
      <c r="EY98" s="268"/>
      <c r="EZ98" s="268"/>
      <c r="FA98" s="268"/>
      <c r="FB98" s="268"/>
      <c r="FC98" s="268"/>
      <c r="FD98" s="268"/>
      <c r="FE98" s="268"/>
      <c r="FF98" s="268"/>
      <c r="FG98" s="268"/>
      <c r="FH98" s="268"/>
      <c r="FI98" s="268"/>
      <c r="FJ98" s="268"/>
      <c r="FK98" s="268"/>
      <c r="FL98" s="268"/>
      <c r="FM98" s="268"/>
      <c r="FN98" s="268"/>
      <c r="FO98" s="268"/>
      <c r="FP98" s="268"/>
      <c r="FQ98" s="268"/>
      <c r="FR98" s="268"/>
      <c r="FS98" s="268"/>
      <c r="FT98" s="268"/>
      <c r="FU98" s="268"/>
      <c r="FV98" s="268"/>
      <c r="FW98" s="268"/>
      <c r="FX98" s="268"/>
      <c r="FY98" s="268"/>
      <c r="FZ98" s="268"/>
      <c r="GA98" s="268"/>
      <c r="GB98" s="268"/>
      <c r="GC98" s="268"/>
      <c r="GD98" s="268"/>
      <c r="GE98" s="268"/>
      <c r="GF98" s="268"/>
      <c r="GG98" s="268"/>
      <c r="GH98" s="268"/>
      <c r="GI98" s="268"/>
      <c r="GJ98" s="268"/>
      <c r="GK98" s="268"/>
      <c r="GL98" s="268"/>
      <c r="GM98" s="268"/>
      <c r="GN98" s="268"/>
      <c r="GO98" s="268"/>
      <c r="GP98" s="268"/>
      <c r="GQ98" s="268"/>
      <c r="GR98" s="268"/>
      <c r="GS98" s="268"/>
      <c r="GT98" s="268"/>
      <c r="GU98" s="268"/>
      <c r="GV98" s="268"/>
      <c r="GW98" s="268"/>
      <c r="GX98" s="268"/>
      <c r="GY98" s="268"/>
      <c r="GZ98" s="268"/>
      <c r="HA98" s="268"/>
      <c r="HB98" s="268"/>
      <c r="HC98" s="268"/>
      <c r="HD98" s="268"/>
      <c r="HE98" s="268"/>
      <c r="HF98" s="268"/>
      <c r="HG98" s="268"/>
      <c r="HH98" s="268"/>
      <c r="HI98" s="268"/>
      <c r="HJ98" s="268"/>
      <c r="HK98" s="268"/>
      <c r="HL98" s="268"/>
      <c r="HM98" s="268"/>
      <c r="HN98" s="268"/>
      <c r="HO98" s="268"/>
      <c r="HP98" s="268"/>
      <c r="HQ98" s="268"/>
      <c r="HR98" s="268"/>
      <c r="HS98" s="268"/>
      <c r="HT98" s="268"/>
      <c r="HU98" s="268"/>
      <c r="HV98" s="268"/>
      <c r="HW98" s="268"/>
      <c r="HX98" s="268"/>
      <c r="HY98" s="268"/>
      <c r="HZ98" s="268"/>
      <c r="IA98" s="268"/>
      <c r="IB98" s="268"/>
      <c r="IC98" s="268"/>
      <c r="ID98" s="268"/>
      <c r="IE98" s="268"/>
      <c r="IF98" s="268"/>
      <c r="IG98" s="268"/>
      <c r="IH98" s="268"/>
      <c r="II98" s="268"/>
      <c r="IJ98" s="268"/>
      <c r="IK98" s="268"/>
      <c r="IL98" s="268"/>
      <c r="IM98" s="268"/>
      <c r="IN98" s="268"/>
      <c r="IO98" s="268"/>
      <c r="IP98" s="268"/>
      <c r="IQ98" s="268"/>
      <c r="IR98" s="268"/>
      <c r="IS98" s="268"/>
      <c r="IT98" s="268"/>
      <c r="IU98" s="268"/>
      <c r="IV98" s="268"/>
      <c r="IW98" s="268"/>
    </row>
    <row r="99" spans="1:257" s="180" customFormat="1" ht="15.75" customHeight="1">
      <c r="A99" s="251"/>
      <c r="B99" s="251"/>
      <c r="C99" s="233"/>
      <c r="D99" s="271"/>
      <c r="E99" s="234"/>
      <c r="F99" s="231"/>
      <c r="G99" s="268"/>
      <c r="H99" s="268"/>
      <c r="I99" s="268"/>
      <c r="J99" s="268"/>
      <c r="K99" s="268"/>
      <c r="L99" s="268"/>
      <c r="M99" s="268"/>
      <c r="N99" s="268"/>
      <c r="O99" s="268"/>
      <c r="P99" s="268"/>
      <c r="Q99" s="268"/>
      <c r="R99" s="268"/>
      <c r="S99" s="268"/>
      <c r="T99" s="268"/>
      <c r="U99" s="268"/>
      <c r="V99" s="268"/>
      <c r="W99" s="268"/>
      <c r="X99" s="268"/>
      <c r="Y99" s="268"/>
      <c r="Z99" s="268"/>
      <c r="AA99" s="268"/>
      <c r="AB99" s="268"/>
      <c r="AC99" s="268"/>
      <c r="AD99" s="268"/>
      <c r="AE99" s="268"/>
      <c r="AF99" s="268"/>
      <c r="AG99" s="268"/>
      <c r="AH99" s="268"/>
      <c r="AI99" s="268"/>
      <c r="AJ99" s="268"/>
      <c r="AK99" s="268"/>
      <c r="AL99" s="268"/>
      <c r="AM99" s="268"/>
      <c r="AN99" s="268"/>
      <c r="AO99" s="268"/>
      <c r="AP99" s="268"/>
      <c r="AQ99" s="268"/>
      <c r="AR99" s="268"/>
      <c r="AS99" s="268"/>
      <c r="AT99" s="268"/>
      <c r="AU99" s="268"/>
      <c r="AV99" s="268"/>
      <c r="AW99" s="268"/>
      <c r="AX99" s="268"/>
      <c r="AY99" s="268"/>
      <c r="AZ99" s="268"/>
      <c r="BA99" s="268"/>
      <c r="BB99" s="268"/>
      <c r="BC99" s="268"/>
      <c r="BD99" s="268"/>
      <c r="BE99" s="268"/>
      <c r="BF99" s="268"/>
      <c r="BG99" s="268"/>
      <c r="BH99" s="268"/>
      <c r="BI99" s="268"/>
      <c r="BJ99" s="268"/>
      <c r="BK99" s="268"/>
      <c r="BL99" s="268"/>
      <c r="BM99" s="268"/>
      <c r="BN99" s="268"/>
      <c r="BO99" s="268"/>
      <c r="BP99" s="268"/>
      <c r="BQ99" s="268"/>
      <c r="BR99" s="268"/>
      <c r="BS99" s="268"/>
      <c r="BT99" s="268"/>
      <c r="BU99" s="268"/>
      <c r="BV99" s="268"/>
      <c r="BW99" s="268"/>
      <c r="BX99" s="268"/>
      <c r="BY99" s="268"/>
      <c r="BZ99" s="268"/>
      <c r="CA99" s="268"/>
      <c r="CB99" s="268"/>
      <c r="CC99" s="268"/>
      <c r="CD99" s="268"/>
      <c r="CE99" s="268"/>
      <c r="CF99" s="268"/>
      <c r="CG99" s="268"/>
      <c r="CH99" s="268"/>
      <c r="CI99" s="268"/>
      <c r="CJ99" s="268"/>
      <c r="CK99" s="268"/>
      <c r="CL99" s="268"/>
      <c r="CM99" s="268"/>
      <c r="CN99" s="268"/>
      <c r="CO99" s="268"/>
      <c r="CP99" s="268"/>
      <c r="CQ99" s="268"/>
      <c r="CR99" s="268"/>
      <c r="CS99" s="268"/>
      <c r="CT99" s="268"/>
      <c r="CU99" s="268"/>
      <c r="CV99" s="268"/>
      <c r="CW99" s="268"/>
      <c r="CX99" s="268"/>
      <c r="CY99" s="268"/>
      <c r="CZ99" s="268"/>
      <c r="DA99" s="268"/>
      <c r="DB99" s="268"/>
      <c r="DC99" s="268"/>
      <c r="DD99" s="268"/>
      <c r="DE99" s="268"/>
      <c r="DF99" s="268"/>
      <c r="DG99" s="268"/>
      <c r="DH99" s="268"/>
      <c r="DI99" s="268"/>
      <c r="DJ99" s="268"/>
      <c r="DK99" s="268"/>
      <c r="DL99" s="268"/>
      <c r="DM99" s="268"/>
      <c r="DN99" s="268"/>
      <c r="DO99" s="268"/>
      <c r="DP99" s="268"/>
      <c r="DQ99" s="268"/>
      <c r="DR99" s="268"/>
      <c r="DS99" s="268"/>
      <c r="DT99" s="268"/>
      <c r="DU99" s="268"/>
      <c r="DV99" s="268"/>
      <c r="DW99" s="268"/>
      <c r="DX99" s="268"/>
      <c r="DY99" s="268"/>
      <c r="DZ99" s="268"/>
      <c r="EA99" s="268"/>
      <c r="EB99" s="268"/>
      <c r="EC99" s="268"/>
      <c r="ED99" s="268"/>
      <c r="EE99" s="268"/>
      <c r="EF99" s="268"/>
      <c r="EG99" s="268"/>
      <c r="EH99" s="268"/>
      <c r="EI99" s="268"/>
      <c r="EJ99" s="268"/>
      <c r="EK99" s="268"/>
      <c r="EL99" s="268"/>
      <c r="EM99" s="268"/>
      <c r="EN99" s="268"/>
      <c r="EO99" s="268"/>
      <c r="EP99" s="268"/>
      <c r="EQ99" s="268"/>
      <c r="ER99" s="268"/>
      <c r="ES99" s="268"/>
      <c r="ET99" s="268"/>
      <c r="EU99" s="268"/>
      <c r="EV99" s="268"/>
      <c r="EW99" s="268"/>
      <c r="EX99" s="268"/>
      <c r="EY99" s="268"/>
      <c r="EZ99" s="268"/>
      <c r="FA99" s="268"/>
      <c r="FB99" s="268"/>
      <c r="FC99" s="268"/>
      <c r="FD99" s="268"/>
      <c r="FE99" s="268"/>
      <c r="FF99" s="268"/>
      <c r="FG99" s="268"/>
      <c r="FH99" s="268"/>
      <c r="FI99" s="268"/>
      <c r="FJ99" s="268"/>
      <c r="FK99" s="268"/>
      <c r="FL99" s="268"/>
      <c r="FM99" s="268"/>
      <c r="FN99" s="268"/>
      <c r="FO99" s="268"/>
      <c r="FP99" s="268"/>
      <c r="FQ99" s="268"/>
      <c r="FR99" s="268"/>
      <c r="FS99" s="268"/>
      <c r="FT99" s="268"/>
      <c r="FU99" s="268"/>
      <c r="FV99" s="268"/>
      <c r="FW99" s="268"/>
      <c r="FX99" s="268"/>
      <c r="FY99" s="268"/>
      <c r="FZ99" s="268"/>
      <c r="GA99" s="268"/>
      <c r="GB99" s="268"/>
      <c r="GC99" s="268"/>
      <c r="GD99" s="268"/>
      <c r="GE99" s="268"/>
      <c r="GF99" s="268"/>
      <c r="GG99" s="268"/>
      <c r="GH99" s="268"/>
      <c r="GI99" s="268"/>
      <c r="GJ99" s="268"/>
      <c r="GK99" s="268"/>
      <c r="GL99" s="268"/>
      <c r="GM99" s="268"/>
      <c r="GN99" s="268"/>
      <c r="GO99" s="268"/>
      <c r="GP99" s="268"/>
      <c r="GQ99" s="268"/>
      <c r="GR99" s="268"/>
      <c r="GS99" s="268"/>
      <c r="GT99" s="268"/>
      <c r="GU99" s="268"/>
      <c r="GV99" s="268"/>
      <c r="GW99" s="268"/>
      <c r="GX99" s="268"/>
      <c r="GY99" s="268"/>
      <c r="GZ99" s="268"/>
      <c r="HA99" s="268"/>
      <c r="HB99" s="268"/>
      <c r="HC99" s="268"/>
      <c r="HD99" s="268"/>
      <c r="HE99" s="268"/>
      <c r="HF99" s="268"/>
      <c r="HG99" s="268"/>
      <c r="HH99" s="268"/>
      <c r="HI99" s="268"/>
      <c r="HJ99" s="268"/>
      <c r="HK99" s="268"/>
      <c r="HL99" s="268"/>
      <c r="HM99" s="268"/>
      <c r="HN99" s="268"/>
      <c r="HO99" s="268"/>
      <c r="HP99" s="268"/>
      <c r="HQ99" s="268"/>
      <c r="HR99" s="268"/>
      <c r="HS99" s="268"/>
      <c r="HT99" s="268"/>
      <c r="HU99" s="268"/>
      <c r="HV99" s="268"/>
      <c r="HW99" s="268"/>
      <c r="HX99" s="268"/>
      <c r="HY99" s="268"/>
      <c r="HZ99" s="268"/>
      <c r="IA99" s="268"/>
      <c r="IB99" s="268"/>
      <c r="IC99" s="268"/>
      <c r="ID99" s="268"/>
      <c r="IE99" s="268"/>
      <c r="IF99" s="268"/>
      <c r="IG99" s="268"/>
      <c r="IH99" s="268"/>
      <c r="II99" s="268"/>
      <c r="IJ99" s="268"/>
      <c r="IK99" s="268"/>
      <c r="IL99" s="268"/>
      <c r="IM99" s="268"/>
      <c r="IN99" s="268"/>
      <c r="IO99" s="268"/>
      <c r="IP99" s="268"/>
      <c r="IQ99" s="268"/>
      <c r="IR99" s="268"/>
      <c r="IS99" s="268"/>
      <c r="IT99" s="268"/>
      <c r="IU99" s="268"/>
      <c r="IV99" s="268"/>
      <c r="IW99" s="268"/>
    </row>
    <row r="100" spans="1:257" s="180" customFormat="1" ht="15.75" customHeight="1">
      <c r="A100" s="465" t="s">
        <v>125</v>
      </c>
      <c r="B100" s="453"/>
      <c r="C100" s="453"/>
      <c r="D100" s="453"/>
      <c r="E100" s="293"/>
      <c r="F100" s="523">
        <f>SUM(F87:F98)</f>
        <v>0</v>
      </c>
      <c r="G100" s="268"/>
      <c r="H100" s="268"/>
      <c r="I100" s="268"/>
      <c r="J100" s="268"/>
      <c r="K100" s="268"/>
      <c r="L100" s="268"/>
      <c r="M100" s="268"/>
      <c r="N100" s="268"/>
      <c r="O100" s="268"/>
      <c r="P100" s="268"/>
      <c r="Q100" s="268"/>
      <c r="R100" s="268"/>
      <c r="S100" s="268"/>
      <c r="T100" s="268"/>
      <c r="U100" s="268"/>
      <c r="V100" s="268"/>
      <c r="W100" s="268"/>
      <c r="X100" s="268"/>
      <c r="Y100" s="268"/>
      <c r="Z100" s="268"/>
      <c r="AA100" s="268"/>
      <c r="AB100" s="268"/>
      <c r="AC100" s="268"/>
      <c r="AD100" s="268"/>
      <c r="AE100" s="268"/>
      <c r="AF100" s="268"/>
      <c r="AG100" s="268"/>
      <c r="AH100" s="268"/>
      <c r="AI100" s="268"/>
      <c r="AJ100" s="268"/>
      <c r="AK100" s="268"/>
      <c r="AL100" s="268"/>
      <c r="AM100" s="268"/>
      <c r="AN100" s="268"/>
      <c r="AO100" s="268"/>
      <c r="AP100" s="268"/>
      <c r="AQ100" s="268"/>
      <c r="AR100" s="268"/>
      <c r="AS100" s="268"/>
      <c r="AT100" s="268"/>
      <c r="AU100" s="268"/>
      <c r="AV100" s="268"/>
      <c r="AW100" s="268"/>
      <c r="AX100" s="268"/>
      <c r="AY100" s="268"/>
      <c r="AZ100" s="268"/>
      <c r="BA100" s="268"/>
      <c r="BB100" s="268"/>
      <c r="BC100" s="268"/>
      <c r="BD100" s="268"/>
      <c r="BE100" s="268"/>
      <c r="BF100" s="268"/>
      <c r="BG100" s="268"/>
      <c r="BH100" s="268"/>
      <c r="BI100" s="268"/>
      <c r="BJ100" s="268"/>
      <c r="BK100" s="268"/>
      <c r="BL100" s="268"/>
      <c r="BM100" s="268"/>
      <c r="BN100" s="268"/>
      <c r="BO100" s="268"/>
      <c r="BP100" s="268"/>
      <c r="BQ100" s="268"/>
      <c r="BR100" s="268"/>
      <c r="BS100" s="268"/>
      <c r="BT100" s="268"/>
      <c r="BU100" s="268"/>
      <c r="BV100" s="268"/>
      <c r="BW100" s="268"/>
      <c r="BX100" s="268"/>
      <c r="BY100" s="268"/>
      <c r="BZ100" s="268"/>
      <c r="CA100" s="268"/>
      <c r="CB100" s="268"/>
      <c r="CC100" s="268"/>
      <c r="CD100" s="268"/>
      <c r="CE100" s="268"/>
      <c r="CF100" s="268"/>
      <c r="CG100" s="268"/>
      <c r="CH100" s="268"/>
      <c r="CI100" s="268"/>
      <c r="CJ100" s="268"/>
      <c r="CK100" s="268"/>
      <c r="CL100" s="268"/>
      <c r="CM100" s="268"/>
      <c r="CN100" s="268"/>
      <c r="CO100" s="268"/>
      <c r="CP100" s="268"/>
      <c r="CQ100" s="268"/>
      <c r="CR100" s="268"/>
      <c r="CS100" s="268"/>
      <c r="CT100" s="268"/>
      <c r="CU100" s="268"/>
      <c r="CV100" s="268"/>
      <c r="CW100" s="268"/>
      <c r="CX100" s="268"/>
      <c r="CY100" s="268"/>
      <c r="CZ100" s="268"/>
      <c r="DA100" s="268"/>
      <c r="DB100" s="268"/>
      <c r="DC100" s="268"/>
      <c r="DD100" s="268"/>
      <c r="DE100" s="268"/>
      <c r="DF100" s="268"/>
      <c r="DG100" s="268"/>
      <c r="DH100" s="268"/>
      <c r="DI100" s="268"/>
      <c r="DJ100" s="268"/>
      <c r="DK100" s="268"/>
      <c r="DL100" s="268"/>
      <c r="DM100" s="268"/>
      <c r="DN100" s="268"/>
      <c r="DO100" s="268"/>
      <c r="DP100" s="268"/>
      <c r="DQ100" s="268"/>
      <c r="DR100" s="268"/>
      <c r="DS100" s="268"/>
      <c r="DT100" s="268"/>
      <c r="DU100" s="268"/>
      <c r="DV100" s="268"/>
      <c r="DW100" s="268"/>
      <c r="DX100" s="268"/>
      <c r="DY100" s="268"/>
      <c r="DZ100" s="268"/>
      <c r="EA100" s="268"/>
      <c r="EB100" s="268"/>
      <c r="EC100" s="268"/>
      <c r="ED100" s="268"/>
      <c r="EE100" s="268"/>
      <c r="EF100" s="268"/>
      <c r="EG100" s="268"/>
      <c r="EH100" s="268"/>
      <c r="EI100" s="268"/>
      <c r="EJ100" s="268"/>
      <c r="EK100" s="268"/>
      <c r="EL100" s="268"/>
      <c r="EM100" s="268"/>
      <c r="EN100" s="268"/>
      <c r="EO100" s="268"/>
      <c r="EP100" s="268"/>
      <c r="EQ100" s="268"/>
      <c r="ER100" s="268"/>
      <c r="ES100" s="268"/>
      <c r="ET100" s="268"/>
      <c r="EU100" s="268"/>
      <c r="EV100" s="268"/>
      <c r="EW100" s="268"/>
      <c r="EX100" s="268"/>
      <c r="EY100" s="268"/>
      <c r="EZ100" s="268"/>
      <c r="FA100" s="268"/>
      <c r="FB100" s="268"/>
      <c r="FC100" s="268"/>
      <c r="FD100" s="268"/>
      <c r="FE100" s="268"/>
      <c r="FF100" s="268"/>
      <c r="FG100" s="268"/>
      <c r="FH100" s="268"/>
      <c r="FI100" s="268"/>
      <c r="FJ100" s="268"/>
      <c r="FK100" s="268"/>
      <c r="FL100" s="268"/>
      <c r="FM100" s="268"/>
      <c r="FN100" s="268"/>
      <c r="FO100" s="268"/>
      <c r="FP100" s="268"/>
      <c r="FQ100" s="268"/>
      <c r="FR100" s="268"/>
      <c r="FS100" s="268"/>
      <c r="FT100" s="268"/>
      <c r="FU100" s="268"/>
      <c r="FV100" s="268"/>
      <c r="FW100" s="268"/>
      <c r="FX100" s="268"/>
      <c r="FY100" s="268"/>
      <c r="FZ100" s="268"/>
      <c r="GA100" s="268"/>
      <c r="GB100" s="268"/>
      <c r="GC100" s="268"/>
      <c r="GD100" s="268"/>
      <c r="GE100" s="268"/>
      <c r="GF100" s="268"/>
      <c r="GG100" s="268"/>
      <c r="GH100" s="268"/>
      <c r="GI100" s="268"/>
      <c r="GJ100" s="268"/>
      <c r="GK100" s="268"/>
      <c r="GL100" s="268"/>
      <c r="GM100" s="268"/>
      <c r="GN100" s="268"/>
      <c r="GO100" s="268"/>
      <c r="GP100" s="268"/>
      <c r="GQ100" s="268"/>
      <c r="GR100" s="268"/>
      <c r="GS100" s="268"/>
      <c r="GT100" s="268"/>
      <c r="GU100" s="268"/>
      <c r="GV100" s="268"/>
      <c r="GW100" s="268"/>
      <c r="GX100" s="268"/>
      <c r="GY100" s="268"/>
      <c r="GZ100" s="268"/>
      <c r="HA100" s="268"/>
      <c r="HB100" s="268"/>
      <c r="HC100" s="268"/>
      <c r="HD100" s="268"/>
      <c r="HE100" s="268"/>
      <c r="HF100" s="268"/>
      <c r="HG100" s="268"/>
      <c r="HH100" s="268"/>
      <c r="HI100" s="268"/>
      <c r="HJ100" s="268"/>
      <c r="HK100" s="268"/>
      <c r="HL100" s="268"/>
      <c r="HM100" s="268"/>
      <c r="HN100" s="268"/>
      <c r="HO100" s="268"/>
      <c r="HP100" s="268"/>
      <c r="HQ100" s="268"/>
      <c r="HR100" s="268"/>
      <c r="HS100" s="268"/>
      <c r="HT100" s="268"/>
      <c r="HU100" s="268"/>
      <c r="HV100" s="268"/>
      <c r="HW100" s="268"/>
      <c r="HX100" s="268"/>
      <c r="HY100" s="268"/>
      <c r="HZ100" s="268"/>
      <c r="IA100" s="268"/>
      <c r="IB100" s="268"/>
      <c r="IC100" s="268"/>
      <c r="ID100" s="268"/>
      <c r="IE100" s="268"/>
      <c r="IF100" s="268"/>
      <c r="IG100" s="268"/>
      <c r="IH100" s="268"/>
      <c r="II100" s="268"/>
      <c r="IJ100" s="268"/>
      <c r="IK100" s="268"/>
      <c r="IL100" s="268"/>
      <c r="IM100" s="268"/>
      <c r="IN100" s="268"/>
      <c r="IO100" s="268"/>
      <c r="IP100" s="268"/>
      <c r="IQ100" s="268"/>
      <c r="IR100" s="268"/>
      <c r="IS100" s="268"/>
      <c r="IT100" s="268"/>
      <c r="IU100" s="268"/>
      <c r="IV100" s="268"/>
      <c r="IW100" s="268"/>
    </row>
    <row r="101" spans="1:257" s="180" customFormat="1" ht="63.75" customHeight="1">
      <c r="A101" s="251"/>
      <c r="B101" s="251"/>
      <c r="C101" s="233"/>
      <c r="D101" s="234"/>
      <c r="E101" s="234"/>
      <c r="F101" s="231"/>
      <c r="G101" s="268"/>
      <c r="H101" s="268"/>
      <c r="I101" s="268"/>
      <c r="J101" s="268"/>
      <c r="K101" s="268"/>
      <c r="L101" s="268"/>
      <c r="M101" s="268"/>
      <c r="N101" s="268"/>
      <c r="O101" s="268"/>
      <c r="P101" s="268"/>
      <c r="Q101" s="268"/>
      <c r="R101" s="268"/>
      <c r="S101" s="268"/>
      <c r="T101" s="268"/>
      <c r="U101" s="268"/>
      <c r="V101" s="268"/>
      <c r="W101" s="268"/>
      <c r="X101" s="268"/>
      <c r="Y101" s="268"/>
      <c r="Z101" s="268"/>
      <c r="AA101" s="268"/>
      <c r="AB101" s="268"/>
      <c r="AC101" s="268"/>
      <c r="AD101" s="268"/>
      <c r="AE101" s="268"/>
      <c r="AF101" s="268"/>
      <c r="AG101" s="268"/>
      <c r="AH101" s="268"/>
      <c r="AI101" s="268"/>
      <c r="AJ101" s="268"/>
      <c r="AK101" s="268"/>
      <c r="AL101" s="268"/>
      <c r="AM101" s="268"/>
      <c r="AN101" s="268"/>
      <c r="AO101" s="268"/>
      <c r="AP101" s="268"/>
      <c r="AQ101" s="268"/>
      <c r="AR101" s="268"/>
      <c r="AS101" s="268"/>
      <c r="AT101" s="268"/>
      <c r="AU101" s="268"/>
      <c r="AV101" s="268"/>
      <c r="AW101" s="268"/>
      <c r="AX101" s="268"/>
      <c r="AY101" s="268"/>
      <c r="AZ101" s="268"/>
      <c r="BA101" s="268"/>
      <c r="BB101" s="268"/>
      <c r="BC101" s="268"/>
      <c r="BD101" s="268"/>
      <c r="BE101" s="268"/>
      <c r="BF101" s="268"/>
      <c r="BG101" s="268"/>
      <c r="BH101" s="268"/>
      <c r="BI101" s="268"/>
      <c r="BJ101" s="268"/>
      <c r="BK101" s="268"/>
      <c r="BL101" s="268"/>
      <c r="BM101" s="268"/>
      <c r="BN101" s="268"/>
      <c r="BO101" s="268"/>
      <c r="BP101" s="268"/>
      <c r="BQ101" s="268"/>
      <c r="BR101" s="268"/>
      <c r="BS101" s="268"/>
      <c r="BT101" s="268"/>
      <c r="BU101" s="268"/>
      <c r="BV101" s="268"/>
      <c r="BW101" s="268"/>
      <c r="BX101" s="268"/>
      <c r="BY101" s="268"/>
      <c r="BZ101" s="268"/>
      <c r="CA101" s="268"/>
      <c r="CB101" s="268"/>
      <c r="CC101" s="268"/>
      <c r="CD101" s="268"/>
      <c r="CE101" s="268"/>
      <c r="CF101" s="268"/>
      <c r="CG101" s="268"/>
      <c r="CH101" s="268"/>
      <c r="CI101" s="268"/>
      <c r="CJ101" s="268"/>
      <c r="CK101" s="268"/>
      <c r="CL101" s="268"/>
      <c r="CM101" s="268"/>
      <c r="CN101" s="268"/>
      <c r="CO101" s="268"/>
      <c r="CP101" s="268"/>
      <c r="CQ101" s="268"/>
      <c r="CR101" s="268"/>
      <c r="CS101" s="268"/>
      <c r="CT101" s="268"/>
      <c r="CU101" s="268"/>
      <c r="CV101" s="268"/>
      <c r="CW101" s="268"/>
      <c r="CX101" s="268"/>
      <c r="CY101" s="268"/>
      <c r="CZ101" s="268"/>
      <c r="DA101" s="268"/>
      <c r="DB101" s="268"/>
      <c r="DC101" s="268"/>
      <c r="DD101" s="268"/>
      <c r="DE101" s="268"/>
      <c r="DF101" s="268"/>
      <c r="DG101" s="268"/>
      <c r="DH101" s="268"/>
      <c r="DI101" s="268"/>
      <c r="DJ101" s="268"/>
      <c r="DK101" s="268"/>
      <c r="DL101" s="268"/>
      <c r="DM101" s="268"/>
      <c r="DN101" s="268"/>
      <c r="DO101" s="268"/>
      <c r="DP101" s="268"/>
      <c r="DQ101" s="268"/>
      <c r="DR101" s="268"/>
      <c r="DS101" s="268"/>
      <c r="DT101" s="268"/>
      <c r="DU101" s="268"/>
      <c r="DV101" s="268"/>
      <c r="DW101" s="268"/>
      <c r="DX101" s="268"/>
      <c r="DY101" s="268"/>
      <c r="DZ101" s="268"/>
      <c r="EA101" s="268"/>
      <c r="EB101" s="268"/>
      <c r="EC101" s="268"/>
      <c r="ED101" s="268"/>
      <c r="EE101" s="268"/>
      <c r="EF101" s="268"/>
      <c r="EG101" s="268"/>
      <c r="EH101" s="268"/>
      <c r="EI101" s="268"/>
      <c r="EJ101" s="268"/>
      <c r="EK101" s="268"/>
      <c r="EL101" s="268"/>
      <c r="EM101" s="268"/>
      <c r="EN101" s="268"/>
      <c r="EO101" s="268"/>
      <c r="EP101" s="268"/>
      <c r="EQ101" s="268"/>
      <c r="ER101" s="268"/>
      <c r="ES101" s="268"/>
      <c r="ET101" s="268"/>
      <c r="EU101" s="268"/>
      <c r="EV101" s="268"/>
      <c r="EW101" s="268"/>
      <c r="EX101" s="268"/>
      <c r="EY101" s="268"/>
      <c r="EZ101" s="268"/>
      <c r="FA101" s="268"/>
      <c r="FB101" s="268"/>
      <c r="FC101" s="268"/>
      <c r="FD101" s="268"/>
      <c r="FE101" s="268"/>
      <c r="FF101" s="268"/>
      <c r="FG101" s="268"/>
      <c r="FH101" s="268"/>
      <c r="FI101" s="268"/>
      <c r="FJ101" s="268"/>
      <c r="FK101" s="268"/>
      <c r="FL101" s="268"/>
      <c r="FM101" s="268"/>
      <c r="FN101" s="268"/>
      <c r="FO101" s="268"/>
      <c r="FP101" s="268"/>
      <c r="FQ101" s="268"/>
      <c r="FR101" s="268"/>
      <c r="FS101" s="268"/>
      <c r="FT101" s="268"/>
      <c r="FU101" s="268"/>
      <c r="FV101" s="268"/>
      <c r="FW101" s="268"/>
      <c r="FX101" s="268"/>
      <c r="FY101" s="268"/>
      <c r="FZ101" s="268"/>
      <c r="GA101" s="268"/>
      <c r="GB101" s="268"/>
      <c r="GC101" s="268"/>
      <c r="GD101" s="268"/>
      <c r="GE101" s="268"/>
      <c r="GF101" s="268"/>
      <c r="GG101" s="268"/>
      <c r="GH101" s="268"/>
      <c r="GI101" s="268"/>
      <c r="GJ101" s="268"/>
      <c r="GK101" s="268"/>
      <c r="GL101" s="268"/>
      <c r="GM101" s="268"/>
      <c r="GN101" s="268"/>
      <c r="GO101" s="268"/>
      <c r="GP101" s="268"/>
      <c r="GQ101" s="268"/>
      <c r="GR101" s="268"/>
      <c r="GS101" s="268"/>
      <c r="GT101" s="268"/>
      <c r="GU101" s="268"/>
      <c r="GV101" s="268"/>
      <c r="GW101" s="268"/>
      <c r="GX101" s="268"/>
      <c r="GY101" s="268"/>
      <c r="GZ101" s="268"/>
      <c r="HA101" s="268"/>
      <c r="HB101" s="268"/>
      <c r="HC101" s="268"/>
      <c r="HD101" s="268"/>
      <c r="HE101" s="268"/>
      <c r="HF101" s="268"/>
      <c r="HG101" s="268"/>
      <c r="HH101" s="268"/>
      <c r="HI101" s="268"/>
      <c r="HJ101" s="268"/>
      <c r="HK101" s="268"/>
      <c r="HL101" s="268"/>
      <c r="HM101" s="268"/>
      <c r="HN101" s="268"/>
      <c r="HO101" s="268"/>
      <c r="HP101" s="268"/>
      <c r="HQ101" s="268"/>
      <c r="HR101" s="268"/>
      <c r="HS101" s="268"/>
      <c r="HT101" s="268"/>
      <c r="HU101" s="268"/>
      <c r="HV101" s="268"/>
      <c r="HW101" s="268"/>
      <c r="HX101" s="268"/>
      <c r="HY101" s="268"/>
      <c r="HZ101" s="268"/>
      <c r="IA101" s="268"/>
      <c r="IB101" s="268"/>
      <c r="IC101" s="268"/>
      <c r="ID101" s="268"/>
      <c r="IE101" s="268"/>
      <c r="IF101" s="268"/>
      <c r="IG101" s="268"/>
      <c r="IH101" s="268"/>
      <c r="II101" s="268"/>
      <c r="IJ101" s="268"/>
      <c r="IK101" s="268"/>
      <c r="IL101" s="268"/>
      <c r="IM101" s="268"/>
      <c r="IN101" s="268"/>
      <c r="IO101" s="268"/>
      <c r="IP101" s="268"/>
      <c r="IQ101" s="268"/>
      <c r="IR101" s="268"/>
      <c r="IS101" s="268"/>
      <c r="IT101" s="268"/>
      <c r="IU101" s="268"/>
      <c r="IV101" s="268"/>
      <c r="IW101" s="268"/>
    </row>
    <row r="102" spans="1:257" s="180" customFormat="1" ht="14.85" customHeight="1">
      <c r="A102" s="466" t="s">
        <v>318</v>
      </c>
      <c r="B102" s="466"/>
      <c r="C102" s="466"/>
      <c r="D102" s="466"/>
      <c r="E102" s="466"/>
      <c r="F102" s="466"/>
      <c r="G102" s="268"/>
      <c r="H102" s="268"/>
      <c r="I102" s="268"/>
      <c r="J102" s="268"/>
      <c r="K102" s="268"/>
      <c r="L102" s="268"/>
      <c r="M102" s="268"/>
      <c r="N102" s="268"/>
      <c r="O102" s="268"/>
      <c r="P102" s="268"/>
      <c r="Q102" s="268"/>
      <c r="R102" s="268"/>
      <c r="S102" s="268"/>
      <c r="T102" s="268"/>
      <c r="U102" s="268"/>
      <c r="V102" s="268"/>
      <c r="W102" s="268"/>
      <c r="X102" s="268"/>
      <c r="Y102" s="268"/>
      <c r="Z102" s="268"/>
      <c r="AA102" s="268"/>
      <c r="AB102" s="268"/>
      <c r="AC102" s="268"/>
      <c r="AD102" s="268"/>
      <c r="AE102" s="268"/>
      <c r="AF102" s="268"/>
      <c r="AG102" s="268"/>
      <c r="AH102" s="268"/>
      <c r="AI102" s="268"/>
      <c r="AJ102" s="268"/>
      <c r="AK102" s="268"/>
      <c r="AL102" s="268"/>
      <c r="AM102" s="268"/>
      <c r="AN102" s="268"/>
      <c r="AO102" s="268"/>
      <c r="AP102" s="268"/>
      <c r="AQ102" s="268"/>
      <c r="AR102" s="268"/>
      <c r="AS102" s="268"/>
      <c r="AT102" s="268"/>
      <c r="AU102" s="268"/>
      <c r="AV102" s="268"/>
      <c r="AW102" s="268"/>
      <c r="AX102" s="268"/>
      <c r="AY102" s="268"/>
      <c r="AZ102" s="268"/>
      <c r="BA102" s="268"/>
      <c r="BB102" s="268"/>
      <c r="BC102" s="268"/>
      <c r="BD102" s="268"/>
      <c r="BE102" s="268"/>
      <c r="BF102" s="268"/>
      <c r="BG102" s="268"/>
      <c r="BH102" s="268"/>
      <c r="BI102" s="268"/>
      <c r="BJ102" s="268"/>
      <c r="BK102" s="268"/>
      <c r="BL102" s="268"/>
      <c r="BM102" s="268"/>
      <c r="BN102" s="268"/>
      <c r="BO102" s="268"/>
      <c r="BP102" s="268"/>
      <c r="BQ102" s="268"/>
      <c r="BR102" s="268"/>
      <c r="BS102" s="268"/>
      <c r="BT102" s="268"/>
      <c r="BU102" s="268"/>
      <c r="BV102" s="268"/>
      <c r="BW102" s="268"/>
      <c r="BX102" s="268"/>
      <c r="BY102" s="268"/>
      <c r="BZ102" s="268"/>
      <c r="CA102" s="268"/>
      <c r="CB102" s="268"/>
      <c r="CC102" s="268"/>
      <c r="CD102" s="268"/>
      <c r="CE102" s="268"/>
      <c r="CF102" s="268"/>
      <c r="CG102" s="268"/>
      <c r="CH102" s="268"/>
      <c r="CI102" s="268"/>
      <c r="CJ102" s="268"/>
      <c r="CK102" s="268"/>
      <c r="CL102" s="268"/>
      <c r="CM102" s="268"/>
      <c r="CN102" s="268"/>
      <c r="CO102" s="268"/>
      <c r="CP102" s="268"/>
      <c r="CQ102" s="268"/>
      <c r="CR102" s="268"/>
      <c r="CS102" s="268"/>
      <c r="CT102" s="268"/>
      <c r="CU102" s="268"/>
      <c r="CV102" s="268"/>
      <c r="CW102" s="268"/>
      <c r="CX102" s="268"/>
      <c r="CY102" s="268"/>
      <c r="CZ102" s="268"/>
      <c r="DA102" s="268"/>
      <c r="DB102" s="268"/>
      <c r="DC102" s="268"/>
      <c r="DD102" s="268"/>
      <c r="DE102" s="268"/>
      <c r="DF102" s="268"/>
      <c r="DG102" s="268"/>
      <c r="DH102" s="268"/>
      <c r="DI102" s="268"/>
      <c r="DJ102" s="268"/>
      <c r="DK102" s="268"/>
      <c r="DL102" s="268"/>
      <c r="DM102" s="268"/>
      <c r="DN102" s="268"/>
      <c r="DO102" s="268"/>
      <c r="DP102" s="268"/>
      <c r="DQ102" s="268"/>
      <c r="DR102" s="268"/>
      <c r="DS102" s="268"/>
      <c r="DT102" s="268"/>
      <c r="DU102" s="268"/>
      <c r="DV102" s="268"/>
      <c r="DW102" s="268"/>
      <c r="DX102" s="268"/>
      <c r="DY102" s="268"/>
      <c r="DZ102" s="268"/>
      <c r="EA102" s="268"/>
      <c r="EB102" s="268"/>
      <c r="EC102" s="268"/>
      <c r="ED102" s="268"/>
      <c r="EE102" s="268"/>
      <c r="EF102" s="268"/>
      <c r="EG102" s="268"/>
      <c r="EH102" s="268"/>
      <c r="EI102" s="268"/>
      <c r="EJ102" s="268"/>
      <c r="EK102" s="268"/>
      <c r="EL102" s="268"/>
      <c r="EM102" s="268"/>
      <c r="EN102" s="268"/>
      <c r="EO102" s="268"/>
      <c r="EP102" s="268"/>
      <c r="EQ102" s="268"/>
      <c r="ER102" s="268"/>
      <c r="ES102" s="268"/>
      <c r="ET102" s="268"/>
      <c r="EU102" s="268"/>
      <c r="EV102" s="268"/>
      <c r="EW102" s="268"/>
      <c r="EX102" s="268"/>
      <c r="EY102" s="268"/>
      <c r="EZ102" s="268"/>
      <c r="FA102" s="268"/>
      <c r="FB102" s="268"/>
      <c r="FC102" s="268"/>
      <c r="FD102" s="268"/>
      <c r="FE102" s="268"/>
      <c r="FF102" s="268"/>
      <c r="FG102" s="268"/>
      <c r="FH102" s="268"/>
      <c r="FI102" s="268"/>
      <c r="FJ102" s="268"/>
      <c r="FK102" s="268"/>
      <c r="FL102" s="268"/>
      <c r="FM102" s="268"/>
      <c r="FN102" s="268"/>
      <c r="FO102" s="268"/>
      <c r="FP102" s="268"/>
      <c r="FQ102" s="268"/>
      <c r="FR102" s="268"/>
      <c r="FS102" s="268"/>
      <c r="FT102" s="268"/>
      <c r="FU102" s="268"/>
      <c r="FV102" s="268"/>
      <c r="FW102" s="268"/>
      <c r="FX102" s="268"/>
      <c r="FY102" s="268"/>
      <c r="FZ102" s="268"/>
      <c r="GA102" s="268"/>
      <c r="GB102" s="268"/>
      <c r="GC102" s="268"/>
      <c r="GD102" s="268"/>
      <c r="GE102" s="268"/>
      <c r="GF102" s="268"/>
      <c r="GG102" s="268"/>
      <c r="GH102" s="268"/>
      <c r="GI102" s="268"/>
      <c r="GJ102" s="268"/>
      <c r="GK102" s="268"/>
      <c r="GL102" s="268"/>
      <c r="GM102" s="268"/>
      <c r="GN102" s="268"/>
      <c r="GO102" s="268"/>
      <c r="GP102" s="268"/>
      <c r="GQ102" s="268"/>
      <c r="GR102" s="268"/>
      <c r="GS102" s="268"/>
      <c r="GT102" s="268"/>
      <c r="GU102" s="268"/>
      <c r="GV102" s="268"/>
      <c r="GW102" s="268"/>
      <c r="GX102" s="268"/>
      <c r="GY102" s="268"/>
      <c r="GZ102" s="268"/>
      <c r="HA102" s="268"/>
      <c r="HB102" s="268"/>
      <c r="HC102" s="268"/>
      <c r="HD102" s="268"/>
      <c r="HE102" s="268"/>
      <c r="HF102" s="268"/>
      <c r="HG102" s="268"/>
      <c r="HH102" s="268"/>
      <c r="HI102" s="268"/>
      <c r="HJ102" s="268"/>
      <c r="HK102" s="268"/>
      <c r="HL102" s="268"/>
      <c r="HM102" s="268"/>
      <c r="HN102" s="268"/>
      <c r="HO102" s="268"/>
      <c r="HP102" s="268"/>
      <c r="HQ102" s="268"/>
      <c r="HR102" s="268"/>
      <c r="HS102" s="268"/>
      <c r="HT102" s="268"/>
      <c r="HU102" s="268"/>
      <c r="HV102" s="268"/>
      <c r="HW102" s="268"/>
      <c r="HX102" s="268"/>
      <c r="HY102" s="268"/>
      <c r="HZ102" s="268"/>
      <c r="IA102" s="268"/>
      <c r="IB102" s="268"/>
      <c r="IC102" s="268"/>
      <c r="ID102" s="268"/>
      <c r="IE102" s="268"/>
      <c r="IF102" s="268"/>
      <c r="IG102" s="268"/>
      <c r="IH102" s="268"/>
      <c r="II102" s="268"/>
      <c r="IJ102" s="268"/>
      <c r="IK102" s="268"/>
      <c r="IL102" s="268"/>
      <c r="IM102" s="268"/>
      <c r="IN102" s="268"/>
      <c r="IO102" s="268"/>
      <c r="IP102" s="268"/>
      <c r="IQ102" s="268"/>
      <c r="IR102" s="268"/>
      <c r="IS102" s="268"/>
      <c r="IT102" s="268"/>
      <c r="IU102" s="268"/>
      <c r="IV102" s="268"/>
      <c r="IW102" s="268"/>
    </row>
    <row r="103" spans="1:257" s="180" customFormat="1" ht="15.75" customHeight="1">
      <c r="A103" s="272"/>
      <c r="B103" s="272"/>
      <c r="C103" s="273"/>
      <c r="D103" s="273"/>
      <c r="E103" s="273"/>
      <c r="F103" s="274"/>
      <c r="G103" s="268"/>
      <c r="H103" s="268"/>
      <c r="I103" s="268"/>
      <c r="J103" s="268"/>
      <c r="K103" s="268"/>
      <c r="L103" s="268"/>
      <c r="M103" s="268"/>
      <c r="N103" s="268"/>
      <c r="O103" s="268"/>
      <c r="P103" s="268"/>
      <c r="Q103" s="268"/>
      <c r="R103" s="268"/>
      <c r="S103" s="268"/>
      <c r="T103" s="268"/>
      <c r="U103" s="268"/>
      <c r="V103" s="268"/>
      <c r="W103" s="268"/>
      <c r="X103" s="268"/>
      <c r="Y103" s="268"/>
      <c r="Z103" s="268"/>
      <c r="AA103" s="268"/>
      <c r="AB103" s="268"/>
      <c r="AC103" s="268"/>
      <c r="AD103" s="268"/>
      <c r="AE103" s="268"/>
      <c r="AF103" s="268"/>
      <c r="AG103" s="268"/>
      <c r="AH103" s="268"/>
      <c r="AI103" s="268"/>
      <c r="AJ103" s="268"/>
      <c r="AK103" s="268"/>
      <c r="AL103" s="268"/>
      <c r="AM103" s="268"/>
      <c r="AN103" s="268"/>
      <c r="AO103" s="268"/>
      <c r="AP103" s="268"/>
      <c r="AQ103" s="268"/>
      <c r="AR103" s="268"/>
      <c r="AS103" s="268"/>
      <c r="AT103" s="268"/>
      <c r="AU103" s="268"/>
      <c r="AV103" s="268"/>
      <c r="AW103" s="268"/>
      <c r="AX103" s="268"/>
      <c r="AY103" s="268"/>
      <c r="AZ103" s="268"/>
      <c r="BA103" s="268"/>
      <c r="BB103" s="268"/>
      <c r="BC103" s="268"/>
      <c r="BD103" s="268"/>
      <c r="BE103" s="268"/>
      <c r="BF103" s="268"/>
      <c r="BG103" s="268"/>
      <c r="BH103" s="268"/>
      <c r="BI103" s="268"/>
      <c r="BJ103" s="268"/>
      <c r="BK103" s="268"/>
      <c r="BL103" s="268"/>
      <c r="BM103" s="268"/>
      <c r="BN103" s="268"/>
      <c r="BO103" s="268"/>
      <c r="BP103" s="268"/>
      <c r="BQ103" s="268"/>
      <c r="BR103" s="268"/>
      <c r="BS103" s="268"/>
      <c r="BT103" s="268"/>
      <c r="BU103" s="268"/>
      <c r="BV103" s="268"/>
      <c r="BW103" s="268"/>
      <c r="BX103" s="268"/>
      <c r="BY103" s="268"/>
      <c r="BZ103" s="268"/>
      <c r="CA103" s="268"/>
      <c r="CB103" s="268"/>
      <c r="CC103" s="268"/>
      <c r="CD103" s="268"/>
      <c r="CE103" s="268"/>
      <c r="CF103" s="268"/>
      <c r="CG103" s="268"/>
      <c r="CH103" s="268"/>
      <c r="CI103" s="268"/>
      <c r="CJ103" s="268"/>
      <c r="CK103" s="268"/>
      <c r="CL103" s="268"/>
      <c r="CM103" s="268"/>
      <c r="CN103" s="268"/>
      <c r="CO103" s="268"/>
      <c r="CP103" s="268"/>
      <c r="CQ103" s="268"/>
      <c r="CR103" s="268"/>
      <c r="CS103" s="268"/>
      <c r="CT103" s="268"/>
      <c r="CU103" s="268"/>
      <c r="CV103" s="268"/>
      <c r="CW103" s="268"/>
      <c r="CX103" s="268"/>
      <c r="CY103" s="268"/>
      <c r="CZ103" s="268"/>
      <c r="DA103" s="268"/>
      <c r="DB103" s="268"/>
      <c r="DC103" s="268"/>
      <c r="DD103" s="268"/>
      <c r="DE103" s="268"/>
      <c r="DF103" s="268"/>
      <c r="DG103" s="268"/>
      <c r="DH103" s="268"/>
      <c r="DI103" s="268"/>
      <c r="DJ103" s="268"/>
      <c r="DK103" s="268"/>
      <c r="DL103" s="268"/>
      <c r="DM103" s="268"/>
      <c r="DN103" s="268"/>
      <c r="DO103" s="268"/>
      <c r="DP103" s="268"/>
      <c r="DQ103" s="268"/>
      <c r="DR103" s="268"/>
      <c r="DS103" s="268"/>
      <c r="DT103" s="268"/>
      <c r="DU103" s="268"/>
      <c r="DV103" s="268"/>
      <c r="DW103" s="268"/>
      <c r="DX103" s="268"/>
      <c r="DY103" s="268"/>
      <c r="DZ103" s="268"/>
      <c r="EA103" s="268"/>
      <c r="EB103" s="268"/>
      <c r="EC103" s="268"/>
      <c r="ED103" s="268"/>
      <c r="EE103" s="268"/>
      <c r="EF103" s="268"/>
      <c r="EG103" s="268"/>
      <c r="EH103" s="268"/>
      <c r="EI103" s="268"/>
      <c r="EJ103" s="268"/>
      <c r="EK103" s="268"/>
      <c r="EL103" s="268"/>
      <c r="EM103" s="268"/>
      <c r="EN103" s="268"/>
      <c r="EO103" s="268"/>
      <c r="EP103" s="268"/>
      <c r="EQ103" s="268"/>
      <c r="ER103" s="268"/>
      <c r="ES103" s="268"/>
      <c r="ET103" s="268"/>
      <c r="EU103" s="268"/>
      <c r="EV103" s="268"/>
      <c r="EW103" s="268"/>
      <c r="EX103" s="268"/>
      <c r="EY103" s="268"/>
      <c r="EZ103" s="268"/>
      <c r="FA103" s="268"/>
      <c r="FB103" s="268"/>
      <c r="FC103" s="268"/>
      <c r="FD103" s="268"/>
      <c r="FE103" s="268"/>
      <c r="FF103" s="268"/>
      <c r="FG103" s="268"/>
      <c r="FH103" s="268"/>
      <c r="FI103" s="268"/>
      <c r="FJ103" s="268"/>
      <c r="FK103" s="268"/>
      <c r="FL103" s="268"/>
      <c r="FM103" s="268"/>
      <c r="FN103" s="268"/>
      <c r="FO103" s="268"/>
      <c r="FP103" s="268"/>
      <c r="FQ103" s="268"/>
      <c r="FR103" s="268"/>
      <c r="FS103" s="268"/>
      <c r="FT103" s="268"/>
      <c r="FU103" s="268"/>
      <c r="FV103" s="268"/>
      <c r="FW103" s="268"/>
      <c r="FX103" s="268"/>
      <c r="FY103" s="268"/>
      <c r="FZ103" s="268"/>
      <c r="GA103" s="268"/>
      <c r="GB103" s="268"/>
      <c r="GC103" s="268"/>
      <c r="GD103" s="268"/>
      <c r="GE103" s="268"/>
      <c r="GF103" s="268"/>
      <c r="GG103" s="268"/>
      <c r="GH103" s="268"/>
      <c r="GI103" s="268"/>
      <c r="GJ103" s="268"/>
      <c r="GK103" s="268"/>
      <c r="GL103" s="268"/>
      <c r="GM103" s="268"/>
      <c r="GN103" s="268"/>
      <c r="GO103" s="268"/>
      <c r="GP103" s="268"/>
      <c r="GQ103" s="268"/>
      <c r="GR103" s="268"/>
      <c r="GS103" s="268"/>
      <c r="GT103" s="268"/>
      <c r="GU103" s="268"/>
      <c r="GV103" s="268"/>
      <c r="GW103" s="268"/>
      <c r="GX103" s="268"/>
      <c r="GY103" s="268"/>
      <c r="GZ103" s="268"/>
      <c r="HA103" s="268"/>
      <c r="HB103" s="268"/>
      <c r="HC103" s="268"/>
      <c r="HD103" s="268"/>
      <c r="HE103" s="268"/>
      <c r="HF103" s="268"/>
      <c r="HG103" s="268"/>
      <c r="HH103" s="268"/>
      <c r="HI103" s="268"/>
      <c r="HJ103" s="268"/>
      <c r="HK103" s="268"/>
      <c r="HL103" s="268"/>
      <c r="HM103" s="268"/>
      <c r="HN103" s="268"/>
      <c r="HO103" s="268"/>
      <c r="HP103" s="268"/>
      <c r="HQ103" s="268"/>
      <c r="HR103" s="268"/>
      <c r="HS103" s="268"/>
      <c r="HT103" s="268"/>
      <c r="HU103" s="268"/>
      <c r="HV103" s="268"/>
      <c r="HW103" s="268"/>
      <c r="HX103" s="268"/>
      <c r="HY103" s="268"/>
      <c r="HZ103" s="268"/>
      <c r="IA103" s="268"/>
      <c r="IB103" s="268"/>
      <c r="IC103" s="268"/>
      <c r="ID103" s="268"/>
      <c r="IE103" s="268"/>
      <c r="IF103" s="268"/>
      <c r="IG103" s="268"/>
      <c r="IH103" s="268"/>
      <c r="II103" s="268"/>
      <c r="IJ103" s="268"/>
      <c r="IK103" s="268"/>
      <c r="IL103" s="268"/>
      <c r="IM103" s="268"/>
      <c r="IN103" s="268"/>
      <c r="IO103" s="268"/>
      <c r="IP103" s="268"/>
      <c r="IQ103" s="268"/>
      <c r="IR103" s="268"/>
      <c r="IS103" s="268"/>
      <c r="IT103" s="268"/>
      <c r="IU103" s="268"/>
      <c r="IV103" s="268"/>
      <c r="IW103" s="268"/>
    </row>
    <row r="104" spans="1:257" s="180" customFormat="1" ht="15.75" customHeight="1">
      <c r="A104" s="275" t="s">
        <v>5</v>
      </c>
      <c r="B104" s="454" t="s">
        <v>6</v>
      </c>
      <c r="C104" s="455"/>
      <c r="D104" s="455"/>
      <c r="E104" s="456"/>
      <c r="F104" s="276">
        <f>F15</f>
        <v>0</v>
      </c>
      <c r="G104" s="268"/>
      <c r="H104" s="268"/>
      <c r="I104" s="268"/>
      <c r="J104" s="268"/>
      <c r="K104" s="268"/>
      <c r="L104" s="268"/>
      <c r="M104" s="268"/>
      <c r="N104" s="268"/>
      <c r="O104" s="268"/>
      <c r="P104" s="268"/>
      <c r="Q104" s="268"/>
      <c r="R104" s="268"/>
      <c r="S104" s="268"/>
      <c r="T104" s="268"/>
      <c r="U104" s="268"/>
      <c r="V104" s="268"/>
      <c r="W104" s="268"/>
      <c r="X104" s="268"/>
      <c r="Y104" s="268"/>
      <c r="Z104" s="268"/>
      <c r="AA104" s="268"/>
      <c r="AB104" s="268"/>
      <c r="AC104" s="268"/>
      <c r="AD104" s="268"/>
      <c r="AE104" s="268"/>
      <c r="AF104" s="268"/>
      <c r="AG104" s="268"/>
      <c r="AH104" s="268"/>
      <c r="AI104" s="268"/>
      <c r="AJ104" s="268"/>
      <c r="AK104" s="268"/>
      <c r="AL104" s="268"/>
      <c r="AM104" s="268"/>
      <c r="AN104" s="268"/>
      <c r="AO104" s="268"/>
      <c r="AP104" s="268"/>
      <c r="AQ104" s="268"/>
      <c r="AR104" s="268"/>
      <c r="AS104" s="268"/>
      <c r="AT104" s="268"/>
      <c r="AU104" s="268"/>
      <c r="AV104" s="268"/>
      <c r="AW104" s="268"/>
      <c r="AX104" s="268"/>
      <c r="AY104" s="268"/>
      <c r="AZ104" s="268"/>
      <c r="BA104" s="268"/>
      <c r="BB104" s="268"/>
      <c r="BC104" s="268"/>
      <c r="BD104" s="268"/>
      <c r="BE104" s="268"/>
      <c r="BF104" s="268"/>
      <c r="BG104" s="268"/>
      <c r="BH104" s="268"/>
      <c r="BI104" s="268"/>
      <c r="BJ104" s="268"/>
      <c r="BK104" s="268"/>
      <c r="BL104" s="268"/>
      <c r="BM104" s="268"/>
      <c r="BN104" s="268"/>
      <c r="BO104" s="268"/>
      <c r="BP104" s="268"/>
      <c r="BQ104" s="268"/>
      <c r="BR104" s="268"/>
      <c r="BS104" s="268"/>
      <c r="BT104" s="268"/>
      <c r="BU104" s="268"/>
      <c r="BV104" s="268"/>
      <c r="BW104" s="268"/>
      <c r="BX104" s="268"/>
      <c r="BY104" s="268"/>
      <c r="BZ104" s="268"/>
      <c r="CA104" s="268"/>
      <c r="CB104" s="268"/>
      <c r="CC104" s="268"/>
      <c r="CD104" s="268"/>
      <c r="CE104" s="268"/>
      <c r="CF104" s="268"/>
      <c r="CG104" s="268"/>
      <c r="CH104" s="268"/>
      <c r="CI104" s="268"/>
      <c r="CJ104" s="268"/>
      <c r="CK104" s="268"/>
      <c r="CL104" s="268"/>
      <c r="CM104" s="268"/>
      <c r="CN104" s="268"/>
      <c r="CO104" s="268"/>
      <c r="CP104" s="268"/>
      <c r="CQ104" s="268"/>
      <c r="CR104" s="268"/>
      <c r="CS104" s="268"/>
      <c r="CT104" s="268"/>
      <c r="CU104" s="268"/>
      <c r="CV104" s="268"/>
      <c r="CW104" s="268"/>
      <c r="CX104" s="268"/>
      <c r="CY104" s="268"/>
      <c r="CZ104" s="268"/>
      <c r="DA104" s="268"/>
      <c r="DB104" s="268"/>
      <c r="DC104" s="268"/>
      <c r="DD104" s="268"/>
      <c r="DE104" s="268"/>
      <c r="DF104" s="268"/>
      <c r="DG104" s="268"/>
      <c r="DH104" s="268"/>
      <c r="DI104" s="268"/>
      <c r="DJ104" s="268"/>
      <c r="DK104" s="268"/>
      <c r="DL104" s="268"/>
      <c r="DM104" s="268"/>
      <c r="DN104" s="268"/>
      <c r="DO104" s="268"/>
      <c r="DP104" s="268"/>
      <c r="DQ104" s="268"/>
      <c r="DR104" s="268"/>
      <c r="DS104" s="268"/>
      <c r="DT104" s="268"/>
      <c r="DU104" s="268"/>
      <c r="DV104" s="268"/>
      <c r="DW104" s="268"/>
      <c r="DX104" s="268"/>
      <c r="DY104" s="268"/>
      <c r="DZ104" s="268"/>
      <c r="EA104" s="268"/>
      <c r="EB104" s="268"/>
      <c r="EC104" s="268"/>
      <c r="ED104" s="268"/>
      <c r="EE104" s="268"/>
      <c r="EF104" s="268"/>
      <c r="EG104" s="268"/>
      <c r="EH104" s="268"/>
      <c r="EI104" s="268"/>
      <c r="EJ104" s="268"/>
      <c r="EK104" s="268"/>
      <c r="EL104" s="268"/>
      <c r="EM104" s="268"/>
      <c r="EN104" s="268"/>
      <c r="EO104" s="268"/>
      <c r="EP104" s="268"/>
      <c r="EQ104" s="268"/>
      <c r="ER104" s="268"/>
      <c r="ES104" s="268"/>
      <c r="ET104" s="268"/>
      <c r="EU104" s="268"/>
      <c r="EV104" s="268"/>
      <c r="EW104" s="268"/>
      <c r="EX104" s="268"/>
      <c r="EY104" s="268"/>
      <c r="EZ104" s="268"/>
      <c r="FA104" s="268"/>
      <c r="FB104" s="268"/>
      <c r="FC104" s="268"/>
      <c r="FD104" s="268"/>
      <c r="FE104" s="268"/>
      <c r="FF104" s="268"/>
      <c r="FG104" s="268"/>
      <c r="FH104" s="268"/>
      <c r="FI104" s="268"/>
      <c r="FJ104" s="268"/>
      <c r="FK104" s="268"/>
      <c r="FL104" s="268"/>
      <c r="FM104" s="268"/>
      <c r="FN104" s="268"/>
      <c r="FO104" s="268"/>
      <c r="FP104" s="268"/>
      <c r="FQ104" s="268"/>
      <c r="FR104" s="268"/>
      <c r="FS104" s="268"/>
      <c r="FT104" s="268"/>
      <c r="FU104" s="268"/>
      <c r="FV104" s="268"/>
      <c r="FW104" s="268"/>
      <c r="FX104" s="268"/>
      <c r="FY104" s="268"/>
      <c r="FZ104" s="268"/>
      <c r="GA104" s="268"/>
      <c r="GB104" s="268"/>
      <c r="GC104" s="268"/>
      <c r="GD104" s="268"/>
      <c r="GE104" s="268"/>
      <c r="GF104" s="268"/>
      <c r="GG104" s="268"/>
      <c r="GH104" s="268"/>
      <c r="GI104" s="268"/>
      <c r="GJ104" s="268"/>
      <c r="GK104" s="268"/>
      <c r="GL104" s="268"/>
      <c r="GM104" s="268"/>
      <c r="GN104" s="268"/>
      <c r="GO104" s="268"/>
      <c r="GP104" s="268"/>
      <c r="GQ104" s="268"/>
      <c r="GR104" s="268"/>
      <c r="GS104" s="268"/>
      <c r="GT104" s="268"/>
      <c r="GU104" s="268"/>
      <c r="GV104" s="268"/>
      <c r="GW104" s="268"/>
      <c r="GX104" s="268"/>
      <c r="GY104" s="268"/>
      <c r="GZ104" s="268"/>
      <c r="HA104" s="268"/>
      <c r="HB104" s="268"/>
      <c r="HC104" s="268"/>
      <c r="HD104" s="268"/>
      <c r="HE104" s="268"/>
      <c r="HF104" s="268"/>
      <c r="HG104" s="268"/>
      <c r="HH104" s="268"/>
      <c r="HI104" s="268"/>
      <c r="HJ104" s="268"/>
      <c r="HK104" s="268"/>
      <c r="HL104" s="268"/>
      <c r="HM104" s="268"/>
      <c r="HN104" s="268"/>
      <c r="HO104" s="268"/>
      <c r="HP104" s="268"/>
      <c r="HQ104" s="268"/>
      <c r="HR104" s="268"/>
      <c r="HS104" s="268"/>
      <c r="HT104" s="268"/>
      <c r="HU104" s="268"/>
      <c r="HV104" s="268"/>
      <c r="HW104" s="268"/>
      <c r="HX104" s="268"/>
      <c r="HY104" s="268"/>
      <c r="HZ104" s="268"/>
      <c r="IA104" s="268"/>
      <c r="IB104" s="268"/>
      <c r="IC104" s="268"/>
      <c r="ID104" s="268"/>
      <c r="IE104" s="268"/>
      <c r="IF104" s="268"/>
      <c r="IG104" s="268"/>
      <c r="IH104" s="268"/>
      <c r="II104" s="268"/>
      <c r="IJ104" s="268"/>
      <c r="IK104" s="268"/>
      <c r="IL104" s="268"/>
      <c r="IM104" s="268"/>
      <c r="IN104" s="268"/>
      <c r="IO104" s="268"/>
      <c r="IP104" s="268"/>
      <c r="IQ104" s="268"/>
      <c r="IR104" s="268"/>
      <c r="IS104" s="268"/>
      <c r="IT104" s="268"/>
      <c r="IU104" s="268"/>
      <c r="IV104" s="268"/>
      <c r="IW104" s="268"/>
    </row>
    <row r="105" spans="1:257" s="180" customFormat="1" ht="15.75" customHeight="1">
      <c r="A105" s="275" t="s">
        <v>20</v>
      </c>
      <c r="B105" s="454" t="s">
        <v>21</v>
      </c>
      <c r="C105" s="455"/>
      <c r="D105" s="455"/>
      <c r="E105" s="456"/>
      <c r="F105" s="276">
        <f>F29</f>
        <v>0</v>
      </c>
      <c r="G105" s="268"/>
      <c r="H105" s="268"/>
      <c r="I105" s="268"/>
      <c r="J105" s="268"/>
      <c r="K105" s="268"/>
      <c r="L105" s="268"/>
      <c r="M105" s="268"/>
      <c r="N105" s="268"/>
      <c r="O105" s="268"/>
      <c r="P105" s="268"/>
      <c r="Q105" s="268"/>
      <c r="R105" s="268"/>
      <c r="S105" s="268"/>
      <c r="T105" s="268"/>
      <c r="U105" s="268"/>
      <c r="V105" s="268"/>
      <c r="W105" s="268"/>
      <c r="X105" s="268"/>
      <c r="Y105" s="268"/>
      <c r="Z105" s="268"/>
      <c r="AA105" s="268"/>
      <c r="AB105" s="268"/>
      <c r="AC105" s="268"/>
      <c r="AD105" s="268"/>
      <c r="AE105" s="268"/>
      <c r="AF105" s="268"/>
      <c r="AG105" s="268"/>
      <c r="AH105" s="268"/>
      <c r="AI105" s="268"/>
      <c r="AJ105" s="268"/>
      <c r="AK105" s="268"/>
      <c r="AL105" s="268"/>
      <c r="AM105" s="268"/>
      <c r="AN105" s="268"/>
      <c r="AO105" s="268"/>
      <c r="AP105" s="268"/>
      <c r="AQ105" s="268"/>
      <c r="AR105" s="268"/>
      <c r="AS105" s="268"/>
      <c r="AT105" s="268"/>
      <c r="AU105" s="268"/>
      <c r="AV105" s="268"/>
      <c r="AW105" s="268"/>
      <c r="AX105" s="268"/>
      <c r="AY105" s="268"/>
      <c r="AZ105" s="268"/>
      <c r="BA105" s="268"/>
      <c r="BB105" s="268"/>
      <c r="BC105" s="268"/>
      <c r="BD105" s="268"/>
      <c r="BE105" s="268"/>
      <c r="BF105" s="268"/>
      <c r="BG105" s="268"/>
      <c r="BH105" s="268"/>
      <c r="BI105" s="268"/>
      <c r="BJ105" s="268"/>
      <c r="BK105" s="268"/>
      <c r="BL105" s="268"/>
      <c r="BM105" s="268"/>
      <c r="BN105" s="268"/>
      <c r="BO105" s="268"/>
      <c r="BP105" s="268"/>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68"/>
      <c r="EB105" s="268"/>
      <c r="EC105" s="268"/>
      <c r="ED105" s="268"/>
      <c r="EE105" s="268"/>
      <c r="EF105" s="268"/>
      <c r="EG105" s="268"/>
      <c r="EH105" s="268"/>
      <c r="EI105" s="268"/>
      <c r="EJ105" s="268"/>
      <c r="EK105" s="268"/>
      <c r="EL105" s="268"/>
      <c r="EM105" s="268"/>
      <c r="EN105" s="268"/>
      <c r="EO105" s="268"/>
      <c r="EP105" s="268"/>
      <c r="EQ105" s="268"/>
      <c r="ER105" s="268"/>
      <c r="ES105" s="268"/>
      <c r="ET105" s="268"/>
      <c r="EU105" s="268"/>
      <c r="EV105" s="268"/>
      <c r="EW105" s="268"/>
      <c r="EX105" s="268"/>
      <c r="EY105" s="268"/>
      <c r="EZ105" s="268"/>
      <c r="FA105" s="268"/>
      <c r="FB105" s="268"/>
      <c r="FC105" s="268"/>
      <c r="FD105" s="268"/>
      <c r="FE105" s="268"/>
      <c r="FF105" s="268"/>
      <c r="FG105" s="268"/>
      <c r="FH105" s="268"/>
      <c r="FI105" s="268"/>
      <c r="FJ105" s="268"/>
      <c r="FK105" s="268"/>
      <c r="FL105" s="268"/>
      <c r="FM105" s="268"/>
      <c r="FN105" s="268"/>
      <c r="FO105" s="268"/>
      <c r="FP105" s="268"/>
      <c r="FQ105" s="268"/>
      <c r="FR105" s="268"/>
      <c r="FS105" s="268"/>
      <c r="FT105" s="268"/>
      <c r="FU105" s="268"/>
      <c r="FV105" s="268"/>
      <c r="FW105" s="268"/>
      <c r="FX105" s="268"/>
      <c r="FY105" s="268"/>
      <c r="FZ105" s="268"/>
      <c r="GA105" s="268"/>
      <c r="GB105" s="268"/>
      <c r="GC105" s="268"/>
      <c r="GD105" s="268"/>
      <c r="GE105" s="268"/>
      <c r="GF105" s="268"/>
      <c r="GG105" s="268"/>
      <c r="GH105" s="268"/>
      <c r="GI105" s="268"/>
      <c r="GJ105" s="268"/>
      <c r="GK105" s="268"/>
      <c r="GL105" s="268"/>
      <c r="GM105" s="268"/>
      <c r="GN105" s="268"/>
      <c r="GO105" s="268"/>
      <c r="GP105" s="268"/>
      <c r="GQ105" s="268"/>
      <c r="GR105" s="268"/>
      <c r="GS105" s="268"/>
      <c r="GT105" s="268"/>
      <c r="GU105" s="268"/>
      <c r="GV105" s="268"/>
      <c r="GW105" s="268"/>
      <c r="GX105" s="268"/>
      <c r="GY105" s="268"/>
      <c r="GZ105" s="268"/>
      <c r="HA105" s="268"/>
      <c r="HB105" s="268"/>
      <c r="HC105" s="268"/>
      <c r="HD105" s="268"/>
      <c r="HE105" s="268"/>
      <c r="HF105" s="268"/>
      <c r="HG105" s="268"/>
      <c r="HH105" s="268"/>
      <c r="HI105" s="268"/>
      <c r="HJ105" s="268"/>
      <c r="HK105" s="268"/>
      <c r="HL105" s="268"/>
      <c r="HM105" s="268"/>
      <c r="HN105" s="268"/>
      <c r="HO105" s="268"/>
      <c r="HP105" s="268"/>
      <c r="HQ105" s="268"/>
      <c r="HR105" s="268"/>
      <c r="HS105" s="268"/>
      <c r="HT105" s="268"/>
      <c r="HU105" s="268"/>
      <c r="HV105" s="268"/>
      <c r="HW105" s="268"/>
      <c r="HX105" s="268"/>
      <c r="HY105" s="268"/>
      <c r="HZ105" s="268"/>
      <c r="IA105" s="268"/>
      <c r="IB105" s="268"/>
      <c r="IC105" s="268"/>
      <c r="ID105" s="268"/>
      <c r="IE105" s="268"/>
      <c r="IF105" s="268"/>
      <c r="IG105" s="268"/>
      <c r="IH105" s="268"/>
      <c r="II105" s="268"/>
      <c r="IJ105" s="268"/>
      <c r="IK105" s="268"/>
      <c r="IL105" s="268"/>
      <c r="IM105" s="268"/>
      <c r="IN105" s="268"/>
      <c r="IO105" s="268"/>
      <c r="IP105" s="268"/>
      <c r="IQ105" s="268"/>
      <c r="IR105" s="268"/>
      <c r="IS105" s="268"/>
      <c r="IT105" s="268"/>
      <c r="IU105" s="268"/>
      <c r="IV105" s="268"/>
      <c r="IW105" s="268"/>
    </row>
    <row r="106" spans="1:257" s="180" customFormat="1" ht="15.75" customHeight="1">
      <c r="A106" s="275" t="s">
        <v>40</v>
      </c>
      <c r="B106" s="454" t="s">
        <v>46</v>
      </c>
      <c r="C106" s="455"/>
      <c r="D106" s="455"/>
      <c r="E106" s="456"/>
      <c r="F106" s="276">
        <f>F36</f>
        <v>0</v>
      </c>
      <c r="G106" s="268"/>
      <c r="H106" s="268"/>
      <c r="I106" s="268"/>
      <c r="J106" s="268"/>
      <c r="K106" s="268"/>
      <c r="L106" s="268"/>
      <c r="M106" s="268"/>
      <c r="N106" s="268"/>
      <c r="O106" s="268"/>
      <c r="P106" s="268"/>
      <c r="Q106" s="268"/>
      <c r="R106" s="268"/>
      <c r="S106" s="268"/>
      <c r="T106" s="268"/>
      <c r="U106" s="268"/>
      <c r="V106" s="268"/>
      <c r="W106" s="268"/>
      <c r="X106" s="268"/>
      <c r="Y106" s="268"/>
      <c r="Z106" s="268"/>
      <c r="AA106" s="268"/>
      <c r="AB106" s="268"/>
      <c r="AC106" s="268"/>
      <c r="AD106" s="268"/>
      <c r="AE106" s="268"/>
      <c r="AF106" s="268"/>
      <c r="AG106" s="268"/>
      <c r="AH106" s="268"/>
      <c r="AI106" s="268"/>
      <c r="AJ106" s="268"/>
      <c r="AK106" s="268"/>
      <c r="AL106" s="268"/>
      <c r="AM106" s="268"/>
      <c r="AN106" s="268"/>
      <c r="AO106" s="268"/>
      <c r="AP106" s="268"/>
      <c r="AQ106" s="268"/>
      <c r="AR106" s="268"/>
      <c r="AS106" s="268"/>
      <c r="AT106" s="268"/>
      <c r="AU106" s="268"/>
      <c r="AV106" s="268"/>
      <c r="AW106" s="268"/>
      <c r="AX106" s="268"/>
      <c r="AY106" s="268"/>
      <c r="AZ106" s="268"/>
      <c r="BA106" s="268"/>
      <c r="BB106" s="268"/>
      <c r="BC106" s="268"/>
      <c r="BD106" s="268"/>
      <c r="BE106" s="268"/>
      <c r="BF106" s="268"/>
      <c r="BG106" s="268"/>
      <c r="BH106" s="268"/>
      <c r="BI106" s="268"/>
      <c r="BJ106" s="268"/>
      <c r="BK106" s="268"/>
      <c r="BL106" s="268"/>
      <c r="BM106" s="268"/>
      <c r="BN106" s="268"/>
      <c r="BO106" s="268"/>
      <c r="BP106" s="268"/>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68"/>
      <c r="EB106" s="268"/>
      <c r="EC106" s="268"/>
      <c r="ED106" s="268"/>
      <c r="EE106" s="268"/>
      <c r="EF106" s="268"/>
      <c r="EG106" s="268"/>
      <c r="EH106" s="268"/>
      <c r="EI106" s="268"/>
      <c r="EJ106" s="268"/>
      <c r="EK106" s="268"/>
      <c r="EL106" s="268"/>
      <c r="EM106" s="268"/>
      <c r="EN106" s="268"/>
      <c r="EO106" s="268"/>
      <c r="EP106" s="268"/>
      <c r="EQ106" s="268"/>
      <c r="ER106" s="268"/>
      <c r="ES106" s="268"/>
      <c r="ET106" s="268"/>
      <c r="EU106" s="268"/>
      <c r="EV106" s="268"/>
      <c r="EW106" s="268"/>
      <c r="EX106" s="268"/>
      <c r="EY106" s="268"/>
      <c r="EZ106" s="268"/>
      <c r="FA106" s="268"/>
      <c r="FB106" s="268"/>
      <c r="FC106" s="268"/>
      <c r="FD106" s="268"/>
      <c r="FE106" s="268"/>
      <c r="FF106" s="268"/>
      <c r="FG106" s="268"/>
      <c r="FH106" s="268"/>
      <c r="FI106" s="268"/>
      <c r="FJ106" s="268"/>
      <c r="FK106" s="268"/>
      <c r="FL106" s="268"/>
      <c r="FM106" s="268"/>
      <c r="FN106" s="268"/>
      <c r="FO106" s="268"/>
      <c r="FP106" s="268"/>
      <c r="FQ106" s="268"/>
      <c r="FR106" s="268"/>
      <c r="FS106" s="268"/>
      <c r="FT106" s="268"/>
      <c r="FU106" s="268"/>
      <c r="FV106" s="268"/>
      <c r="FW106" s="268"/>
      <c r="FX106" s="268"/>
      <c r="FY106" s="268"/>
      <c r="FZ106" s="268"/>
      <c r="GA106" s="268"/>
      <c r="GB106" s="268"/>
      <c r="GC106" s="268"/>
      <c r="GD106" s="268"/>
      <c r="GE106" s="268"/>
      <c r="GF106" s="268"/>
      <c r="GG106" s="268"/>
      <c r="GH106" s="268"/>
      <c r="GI106" s="268"/>
      <c r="GJ106" s="268"/>
      <c r="GK106" s="268"/>
      <c r="GL106" s="268"/>
      <c r="GM106" s="268"/>
      <c r="GN106" s="268"/>
      <c r="GO106" s="268"/>
      <c r="GP106" s="268"/>
      <c r="GQ106" s="268"/>
      <c r="GR106" s="268"/>
      <c r="GS106" s="268"/>
      <c r="GT106" s="268"/>
      <c r="GU106" s="268"/>
      <c r="GV106" s="268"/>
      <c r="GW106" s="268"/>
      <c r="GX106" s="268"/>
      <c r="GY106" s="268"/>
      <c r="GZ106" s="268"/>
      <c r="HA106" s="268"/>
      <c r="HB106" s="268"/>
      <c r="HC106" s="268"/>
      <c r="HD106" s="268"/>
      <c r="HE106" s="268"/>
      <c r="HF106" s="268"/>
      <c r="HG106" s="268"/>
      <c r="HH106" s="268"/>
      <c r="HI106" s="268"/>
      <c r="HJ106" s="268"/>
      <c r="HK106" s="268"/>
      <c r="HL106" s="268"/>
      <c r="HM106" s="268"/>
      <c r="HN106" s="268"/>
      <c r="HO106" s="268"/>
      <c r="HP106" s="268"/>
      <c r="HQ106" s="268"/>
      <c r="HR106" s="268"/>
      <c r="HS106" s="268"/>
      <c r="HT106" s="268"/>
      <c r="HU106" s="268"/>
      <c r="HV106" s="268"/>
      <c r="HW106" s="268"/>
      <c r="HX106" s="268"/>
      <c r="HY106" s="268"/>
      <c r="HZ106" s="268"/>
      <c r="IA106" s="268"/>
      <c r="IB106" s="268"/>
      <c r="IC106" s="268"/>
      <c r="ID106" s="268"/>
      <c r="IE106" s="268"/>
      <c r="IF106" s="268"/>
      <c r="IG106" s="268"/>
      <c r="IH106" s="268"/>
      <c r="II106" s="268"/>
      <c r="IJ106" s="268"/>
      <c r="IK106" s="268"/>
      <c r="IL106" s="268"/>
      <c r="IM106" s="268"/>
      <c r="IN106" s="268"/>
      <c r="IO106" s="268"/>
      <c r="IP106" s="268"/>
      <c r="IQ106" s="268"/>
      <c r="IR106" s="268"/>
      <c r="IS106" s="268"/>
      <c r="IT106" s="268"/>
      <c r="IU106" s="268"/>
      <c r="IV106" s="268"/>
      <c r="IW106" s="268"/>
    </row>
    <row r="107" spans="1:257" s="180" customFormat="1" ht="15.75" customHeight="1">
      <c r="A107" s="275" t="s">
        <v>45</v>
      </c>
      <c r="B107" s="454" t="s">
        <v>62</v>
      </c>
      <c r="C107" s="455"/>
      <c r="D107" s="455"/>
      <c r="E107" s="456"/>
      <c r="F107" s="276">
        <f>F69</f>
        <v>0</v>
      </c>
      <c r="G107" s="268"/>
      <c r="H107" s="268"/>
      <c r="I107" s="268"/>
      <c r="J107" s="268"/>
      <c r="K107" s="268"/>
      <c r="L107" s="268"/>
      <c r="M107" s="268"/>
      <c r="N107" s="268"/>
      <c r="O107" s="268"/>
      <c r="P107" s="268"/>
      <c r="Q107" s="268"/>
      <c r="R107" s="268"/>
      <c r="S107" s="268"/>
      <c r="T107" s="268"/>
      <c r="U107" s="268"/>
      <c r="V107" s="268"/>
      <c r="W107" s="268"/>
      <c r="X107" s="268"/>
      <c r="Y107" s="268"/>
      <c r="Z107" s="268"/>
      <c r="AA107" s="268"/>
      <c r="AB107" s="268"/>
      <c r="AC107" s="268"/>
      <c r="AD107" s="268"/>
      <c r="AE107" s="268"/>
      <c r="AF107" s="268"/>
      <c r="AG107" s="268"/>
      <c r="AH107" s="268"/>
      <c r="AI107" s="268"/>
      <c r="AJ107" s="268"/>
      <c r="AK107" s="268"/>
      <c r="AL107" s="268"/>
      <c r="AM107" s="268"/>
      <c r="AN107" s="268"/>
      <c r="AO107" s="268"/>
      <c r="AP107" s="268"/>
      <c r="AQ107" s="268"/>
      <c r="AR107" s="268"/>
      <c r="AS107" s="268"/>
      <c r="AT107" s="268"/>
      <c r="AU107" s="268"/>
      <c r="AV107" s="268"/>
      <c r="AW107" s="268"/>
      <c r="AX107" s="268"/>
      <c r="AY107" s="268"/>
      <c r="AZ107" s="268"/>
      <c r="BA107" s="268"/>
      <c r="BB107" s="268"/>
      <c r="BC107" s="268"/>
      <c r="BD107" s="268"/>
      <c r="BE107" s="268"/>
      <c r="BF107" s="268"/>
      <c r="BG107" s="268"/>
      <c r="BH107" s="268"/>
      <c r="BI107" s="268"/>
      <c r="BJ107" s="268"/>
      <c r="BK107" s="268"/>
      <c r="BL107" s="268"/>
      <c r="BM107" s="268"/>
      <c r="BN107" s="268"/>
      <c r="BO107" s="268"/>
      <c r="BP107" s="268"/>
      <c r="BQ107" s="268"/>
      <c r="BR107" s="268"/>
      <c r="BS107" s="268"/>
      <c r="BT107" s="268"/>
      <c r="BU107" s="268"/>
      <c r="BV107" s="268"/>
      <c r="BW107" s="268"/>
      <c r="BX107" s="268"/>
      <c r="BY107" s="268"/>
      <c r="BZ107" s="268"/>
      <c r="CA107" s="268"/>
      <c r="CB107" s="268"/>
      <c r="CC107" s="268"/>
      <c r="CD107" s="268"/>
      <c r="CE107" s="268"/>
      <c r="CF107" s="268"/>
      <c r="CG107" s="268"/>
      <c r="CH107" s="268"/>
      <c r="CI107" s="268"/>
      <c r="CJ107" s="268"/>
      <c r="CK107" s="268"/>
      <c r="CL107" s="268"/>
      <c r="CM107" s="268"/>
      <c r="CN107" s="268"/>
      <c r="CO107" s="268"/>
      <c r="CP107" s="268"/>
      <c r="CQ107" s="268"/>
      <c r="CR107" s="268"/>
      <c r="CS107" s="268"/>
      <c r="CT107" s="268"/>
      <c r="CU107" s="268"/>
      <c r="CV107" s="268"/>
      <c r="CW107" s="268"/>
      <c r="CX107" s="268"/>
      <c r="CY107" s="268"/>
      <c r="CZ107" s="268"/>
      <c r="DA107" s="268"/>
      <c r="DB107" s="268"/>
      <c r="DC107" s="268"/>
      <c r="DD107" s="268"/>
      <c r="DE107" s="268"/>
      <c r="DF107" s="268"/>
      <c r="DG107" s="268"/>
      <c r="DH107" s="268"/>
      <c r="DI107" s="268"/>
      <c r="DJ107" s="268"/>
      <c r="DK107" s="268"/>
      <c r="DL107" s="268"/>
      <c r="DM107" s="268"/>
      <c r="DN107" s="268"/>
      <c r="DO107" s="268"/>
      <c r="DP107" s="268"/>
      <c r="DQ107" s="268"/>
      <c r="DR107" s="268"/>
      <c r="DS107" s="268"/>
      <c r="DT107" s="268"/>
      <c r="DU107" s="268"/>
      <c r="DV107" s="268"/>
      <c r="DW107" s="268"/>
      <c r="DX107" s="268"/>
      <c r="DY107" s="268"/>
      <c r="DZ107" s="268"/>
      <c r="EA107" s="268"/>
      <c r="EB107" s="268"/>
      <c r="EC107" s="268"/>
      <c r="ED107" s="268"/>
      <c r="EE107" s="268"/>
      <c r="EF107" s="268"/>
      <c r="EG107" s="268"/>
      <c r="EH107" s="268"/>
      <c r="EI107" s="268"/>
      <c r="EJ107" s="268"/>
      <c r="EK107" s="268"/>
      <c r="EL107" s="268"/>
      <c r="EM107" s="268"/>
      <c r="EN107" s="268"/>
      <c r="EO107" s="268"/>
      <c r="EP107" s="268"/>
      <c r="EQ107" s="268"/>
      <c r="ER107" s="268"/>
      <c r="ES107" s="268"/>
      <c r="ET107" s="268"/>
      <c r="EU107" s="268"/>
      <c r="EV107" s="268"/>
      <c r="EW107" s="268"/>
      <c r="EX107" s="268"/>
      <c r="EY107" s="268"/>
      <c r="EZ107" s="268"/>
      <c r="FA107" s="268"/>
      <c r="FB107" s="268"/>
      <c r="FC107" s="268"/>
      <c r="FD107" s="268"/>
      <c r="FE107" s="268"/>
      <c r="FF107" s="268"/>
      <c r="FG107" s="268"/>
      <c r="FH107" s="268"/>
      <c r="FI107" s="268"/>
      <c r="FJ107" s="268"/>
      <c r="FK107" s="268"/>
      <c r="FL107" s="268"/>
      <c r="FM107" s="268"/>
      <c r="FN107" s="268"/>
      <c r="FO107" s="268"/>
      <c r="FP107" s="268"/>
      <c r="FQ107" s="268"/>
      <c r="FR107" s="268"/>
      <c r="FS107" s="268"/>
      <c r="FT107" s="268"/>
      <c r="FU107" s="268"/>
      <c r="FV107" s="268"/>
      <c r="FW107" s="268"/>
      <c r="FX107" s="268"/>
      <c r="FY107" s="268"/>
      <c r="FZ107" s="268"/>
      <c r="GA107" s="268"/>
      <c r="GB107" s="268"/>
      <c r="GC107" s="268"/>
      <c r="GD107" s="268"/>
      <c r="GE107" s="268"/>
      <c r="GF107" s="268"/>
      <c r="GG107" s="268"/>
      <c r="GH107" s="268"/>
      <c r="GI107" s="268"/>
      <c r="GJ107" s="268"/>
      <c r="GK107" s="268"/>
      <c r="GL107" s="268"/>
      <c r="GM107" s="268"/>
      <c r="GN107" s="268"/>
      <c r="GO107" s="268"/>
      <c r="GP107" s="268"/>
      <c r="GQ107" s="268"/>
      <c r="GR107" s="268"/>
      <c r="GS107" s="268"/>
      <c r="GT107" s="268"/>
      <c r="GU107" s="268"/>
      <c r="GV107" s="268"/>
      <c r="GW107" s="268"/>
      <c r="GX107" s="268"/>
      <c r="GY107" s="268"/>
      <c r="GZ107" s="268"/>
      <c r="HA107" s="268"/>
      <c r="HB107" s="268"/>
      <c r="HC107" s="268"/>
      <c r="HD107" s="268"/>
      <c r="HE107" s="268"/>
      <c r="HF107" s="268"/>
      <c r="HG107" s="268"/>
      <c r="HH107" s="268"/>
      <c r="HI107" s="268"/>
      <c r="HJ107" s="268"/>
      <c r="HK107" s="268"/>
      <c r="HL107" s="268"/>
      <c r="HM107" s="268"/>
      <c r="HN107" s="268"/>
      <c r="HO107" s="268"/>
      <c r="HP107" s="268"/>
      <c r="HQ107" s="268"/>
      <c r="HR107" s="268"/>
      <c r="HS107" s="268"/>
      <c r="HT107" s="268"/>
      <c r="HU107" s="268"/>
      <c r="HV107" s="268"/>
      <c r="HW107" s="268"/>
      <c r="HX107" s="268"/>
      <c r="HY107" s="268"/>
      <c r="HZ107" s="268"/>
      <c r="IA107" s="268"/>
      <c r="IB107" s="268"/>
      <c r="IC107" s="268"/>
      <c r="ID107" s="268"/>
      <c r="IE107" s="268"/>
      <c r="IF107" s="268"/>
      <c r="IG107" s="268"/>
      <c r="IH107" s="268"/>
      <c r="II107" s="268"/>
      <c r="IJ107" s="268"/>
      <c r="IK107" s="268"/>
      <c r="IL107" s="268"/>
      <c r="IM107" s="268"/>
      <c r="IN107" s="268"/>
      <c r="IO107" s="268"/>
      <c r="IP107" s="268"/>
      <c r="IQ107" s="268"/>
      <c r="IR107" s="268"/>
      <c r="IS107" s="268"/>
      <c r="IT107" s="268"/>
      <c r="IU107" s="268"/>
      <c r="IV107" s="268"/>
      <c r="IW107" s="268"/>
    </row>
    <row r="108" spans="1:257" s="180" customFormat="1" ht="15.75" customHeight="1">
      <c r="A108" s="275" t="s">
        <v>61</v>
      </c>
      <c r="B108" s="454" t="s">
        <v>215</v>
      </c>
      <c r="C108" s="455"/>
      <c r="D108" s="455"/>
      <c r="E108" s="456"/>
      <c r="F108" s="276">
        <f>F83</f>
        <v>0</v>
      </c>
      <c r="G108" s="268"/>
      <c r="H108" s="268"/>
      <c r="I108" s="268"/>
      <c r="J108" s="268"/>
      <c r="K108" s="268"/>
      <c r="L108" s="268"/>
      <c r="M108" s="268"/>
      <c r="N108" s="268"/>
      <c r="O108" s="268"/>
      <c r="P108" s="268"/>
      <c r="Q108" s="268"/>
      <c r="R108" s="268"/>
      <c r="S108" s="268"/>
      <c r="T108" s="268"/>
      <c r="U108" s="268"/>
      <c r="V108" s="268"/>
      <c r="W108" s="268"/>
      <c r="X108" s="268"/>
      <c r="Y108" s="268"/>
      <c r="Z108" s="268"/>
      <c r="AA108" s="268"/>
      <c r="AB108" s="268"/>
      <c r="AC108" s="268"/>
      <c r="AD108" s="268"/>
      <c r="AE108" s="268"/>
      <c r="AF108" s="268"/>
      <c r="AG108" s="268"/>
      <c r="AH108" s="268"/>
      <c r="AI108" s="268"/>
      <c r="AJ108" s="268"/>
      <c r="AK108" s="268"/>
      <c r="AL108" s="268"/>
      <c r="AM108" s="268"/>
      <c r="AN108" s="268"/>
      <c r="AO108" s="268"/>
      <c r="AP108" s="268"/>
      <c r="AQ108" s="268"/>
      <c r="AR108" s="268"/>
      <c r="AS108" s="268"/>
      <c r="AT108" s="268"/>
      <c r="AU108" s="268"/>
      <c r="AV108" s="268"/>
      <c r="AW108" s="268"/>
      <c r="AX108" s="268"/>
      <c r="AY108" s="268"/>
      <c r="AZ108" s="268"/>
      <c r="BA108" s="268"/>
      <c r="BB108" s="268"/>
      <c r="BC108" s="268"/>
      <c r="BD108" s="268"/>
      <c r="BE108" s="268"/>
      <c r="BF108" s="268"/>
      <c r="BG108" s="268"/>
      <c r="BH108" s="268"/>
      <c r="BI108" s="268"/>
      <c r="BJ108" s="268"/>
      <c r="BK108" s="268"/>
      <c r="BL108" s="268"/>
      <c r="BM108" s="268"/>
      <c r="BN108" s="268"/>
      <c r="BO108" s="268"/>
      <c r="BP108" s="268"/>
      <c r="BQ108" s="268"/>
      <c r="BR108" s="268"/>
      <c r="BS108" s="268"/>
      <c r="BT108" s="268"/>
      <c r="BU108" s="268"/>
      <c r="BV108" s="268"/>
      <c r="BW108" s="268"/>
      <c r="BX108" s="268"/>
      <c r="BY108" s="268"/>
      <c r="BZ108" s="268"/>
      <c r="CA108" s="268"/>
      <c r="CB108" s="268"/>
      <c r="CC108" s="268"/>
      <c r="CD108" s="268"/>
      <c r="CE108" s="268"/>
      <c r="CF108" s="268"/>
      <c r="CG108" s="268"/>
      <c r="CH108" s="268"/>
      <c r="CI108" s="268"/>
      <c r="CJ108" s="268"/>
      <c r="CK108" s="268"/>
      <c r="CL108" s="268"/>
      <c r="CM108" s="268"/>
      <c r="CN108" s="268"/>
      <c r="CO108" s="268"/>
      <c r="CP108" s="268"/>
      <c r="CQ108" s="268"/>
      <c r="CR108" s="268"/>
      <c r="CS108" s="268"/>
      <c r="CT108" s="268"/>
      <c r="CU108" s="268"/>
      <c r="CV108" s="268"/>
      <c r="CW108" s="268"/>
      <c r="CX108" s="268"/>
      <c r="CY108" s="268"/>
      <c r="CZ108" s="268"/>
      <c r="DA108" s="268"/>
      <c r="DB108" s="268"/>
      <c r="DC108" s="268"/>
      <c r="DD108" s="268"/>
      <c r="DE108" s="268"/>
      <c r="DF108" s="268"/>
      <c r="DG108" s="268"/>
      <c r="DH108" s="268"/>
      <c r="DI108" s="268"/>
      <c r="DJ108" s="268"/>
      <c r="DK108" s="268"/>
      <c r="DL108" s="268"/>
      <c r="DM108" s="268"/>
      <c r="DN108" s="268"/>
      <c r="DO108" s="268"/>
      <c r="DP108" s="268"/>
      <c r="DQ108" s="268"/>
      <c r="DR108" s="268"/>
      <c r="DS108" s="268"/>
      <c r="DT108" s="268"/>
      <c r="DU108" s="268"/>
      <c r="DV108" s="268"/>
      <c r="DW108" s="268"/>
      <c r="DX108" s="268"/>
      <c r="DY108" s="268"/>
      <c r="DZ108" s="268"/>
      <c r="EA108" s="268"/>
      <c r="EB108" s="268"/>
      <c r="EC108" s="268"/>
      <c r="ED108" s="268"/>
      <c r="EE108" s="268"/>
      <c r="EF108" s="268"/>
      <c r="EG108" s="268"/>
      <c r="EH108" s="268"/>
      <c r="EI108" s="268"/>
      <c r="EJ108" s="268"/>
      <c r="EK108" s="268"/>
      <c r="EL108" s="268"/>
      <c r="EM108" s="268"/>
      <c r="EN108" s="268"/>
      <c r="EO108" s="268"/>
      <c r="EP108" s="268"/>
      <c r="EQ108" s="268"/>
      <c r="ER108" s="268"/>
      <c r="ES108" s="268"/>
      <c r="ET108" s="268"/>
      <c r="EU108" s="268"/>
      <c r="EV108" s="268"/>
      <c r="EW108" s="268"/>
      <c r="EX108" s="268"/>
      <c r="EY108" s="268"/>
      <c r="EZ108" s="268"/>
      <c r="FA108" s="268"/>
      <c r="FB108" s="268"/>
      <c r="FC108" s="268"/>
      <c r="FD108" s="268"/>
      <c r="FE108" s="268"/>
      <c r="FF108" s="268"/>
      <c r="FG108" s="268"/>
      <c r="FH108" s="268"/>
      <c r="FI108" s="268"/>
      <c r="FJ108" s="268"/>
      <c r="FK108" s="268"/>
      <c r="FL108" s="268"/>
      <c r="FM108" s="268"/>
      <c r="FN108" s="268"/>
      <c r="FO108" s="268"/>
      <c r="FP108" s="268"/>
      <c r="FQ108" s="268"/>
      <c r="FR108" s="268"/>
      <c r="FS108" s="268"/>
      <c r="FT108" s="268"/>
      <c r="FU108" s="268"/>
      <c r="FV108" s="268"/>
      <c r="FW108" s="268"/>
      <c r="FX108" s="268"/>
      <c r="FY108" s="268"/>
      <c r="FZ108" s="268"/>
      <c r="GA108" s="268"/>
      <c r="GB108" s="268"/>
      <c r="GC108" s="268"/>
      <c r="GD108" s="268"/>
      <c r="GE108" s="268"/>
      <c r="GF108" s="268"/>
      <c r="GG108" s="268"/>
      <c r="GH108" s="268"/>
      <c r="GI108" s="268"/>
      <c r="GJ108" s="268"/>
      <c r="GK108" s="268"/>
      <c r="GL108" s="268"/>
      <c r="GM108" s="268"/>
      <c r="GN108" s="268"/>
      <c r="GO108" s="268"/>
      <c r="GP108" s="268"/>
      <c r="GQ108" s="268"/>
      <c r="GR108" s="268"/>
      <c r="GS108" s="268"/>
      <c r="GT108" s="268"/>
      <c r="GU108" s="268"/>
      <c r="GV108" s="268"/>
      <c r="GW108" s="268"/>
      <c r="GX108" s="268"/>
      <c r="GY108" s="268"/>
      <c r="GZ108" s="268"/>
      <c r="HA108" s="268"/>
      <c r="HB108" s="268"/>
      <c r="HC108" s="268"/>
      <c r="HD108" s="268"/>
      <c r="HE108" s="268"/>
      <c r="HF108" s="268"/>
      <c r="HG108" s="268"/>
      <c r="HH108" s="268"/>
      <c r="HI108" s="268"/>
      <c r="HJ108" s="268"/>
      <c r="HK108" s="268"/>
      <c r="HL108" s="268"/>
      <c r="HM108" s="268"/>
      <c r="HN108" s="268"/>
      <c r="HO108" s="268"/>
      <c r="HP108" s="268"/>
      <c r="HQ108" s="268"/>
      <c r="HR108" s="268"/>
      <c r="HS108" s="268"/>
      <c r="HT108" s="268"/>
      <c r="HU108" s="268"/>
      <c r="HV108" s="268"/>
      <c r="HW108" s="268"/>
      <c r="HX108" s="268"/>
      <c r="HY108" s="268"/>
      <c r="HZ108" s="268"/>
      <c r="IA108" s="268"/>
      <c r="IB108" s="268"/>
      <c r="IC108" s="268"/>
      <c r="ID108" s="268"/>
      <c r="IE108" s="268"/>
      <c r="IF108" s="268"/>
      <c r="IG108" s="268"/>
      <c r="IH108" s="268"/>
      <c r="II108" s="268"/>
      <c r="IJ108" s="268"/>
      <c r="IK108" s="268"/>
      <c r="IL108" s="268"/>
      <c r="IM108" s="268"/>
      <c r="IN108" s="268"/>
      <c r="IO108" s="268"/>
      <c r="IP108" s="268"/>
      <c r="IQ108" s="268"/>
      <c r="IR108" s="268"/>
      <c r="IS108" s="268"/>
      <c r="IT108" s="268"/>
      <c r="IU108" s="268"/>
      <c r="IV108" s="268"/>
      <c r="IW108" s="268"/>
    </row>
    <row r="109" spans="1:257" s="180" customFormat="1" ht="15.75" customHeight="1">
      <c r="A109" s="275" t="s">
        <v>82</v>
      </c>
      <c r="B109" s="454" t="s">
        <v>83</v>
      </c>
      <c r="C109" s="455"/>
      <c r="D109" s="455"/>
      <c r="E109" s="456"/>
      <c r="F109" s="276">
        <f>F100</f>
        <v>0</v>
      </c>
      <c r="G109" s="268"/>
      <c r="H109" s="268"/>
      <c r="I109" s="268"/>
      <c r="J109" s="268"/>
      <c r="K109" s="268"/>
      <c r="L109" s="268"/>
      <c r="M109" s="268"/>
      <c r="N109" s="268"/>
      <c r="O109" s="268"/>
      <c r="P109" s="268"/>
      <c r="Q109" s="268"/>
      <c r="R109" s="268"/>
      <c r="S109" s="268"/>
      <c r="T109" s="268"/>
      <c r="U109" s="268"/>
      <c r="V109" s="268"/>
      <c r="W109" s="268"/>
      <c r="X109" s="268"/>
      <c r="Y109" s="268"/>
      <c r="Z109" s="268"/>
      <c r="AA109" s="268"/>
      <c r="AB109" s="268"/>
      <c r="AC109" s="268"/>
      <c r="AD109" s="268"/>
      <c r="AE109" s="268"/>
      <c r="AF109" s="268"/>
      <c r="AG109" s="268"/>
      <c r="AH109" s="268"/>
      <c r="AI109" s="268"/>
      <c r="AJ109" s="268"/>
      <c r="AK109" s="268"/>
      <c r="AL109" s="268"/>
      <c r="AM109" s="268"/>
      <c r="AN109" s="268"/>
      <c r="AO109" s="268"/>
      <c r="AP109" s="268"/>
      <c r="AQ109" s="268"/>
      <c r="AR109" s="268"/>
      <c r="AS109" s="268"/>
      <c r="AT109" s="268"/>
      <c r="AU109" s="268"/>
      <c r="AV109" s="268"/>
      <c r="AW109" s="268"/>
      <c r="AX109" s="268"/>
      <c r="AY109" s="268"/>
      <c r="AZ109" s="268"/>
      <c r="BA109" s="268"/>
      <c r="BB109" s="268"/>
      <c r="BC109" s="268"/>
      <c r="BD109" s="268"/>
      <c r="BE109" s="268"/>
      <c r="BF109" s="268"/>
      <c r="BG109" s="268"/>
      <c r="BH109" s="268"/>
      <c r="BI109" s="268"/>
      <c r="BJ109" s="268"/>
      <c r="BK109" s="268"/>
      <c r="BL109" s="268"/>
      <c r="BM109" s="268"/>
      <c r="BN109" s="268"/>
      <c r="BO109" s="268"/>
      <c r="BP109" s="268"/>
      <c r="BQ109" s="268"/>
      <c r="BR109" s="268"/>
      <c r="BS109" s="268"/>
      <c r="BT109" s="268"/>
      <c r="BU109" s="268"/>
      <c r="BV109" s="268"/>
      <c r="BW109" s="268"/>
      <c r="BX109" s="268"/>
      <c r="BY109" s="268"/>
      <c r="BZ109" s="268"/>
      <c r="CA109" s="268"/>
      <c r="CB109" s="268"/>
      <c r="CC109" s="268"/>
      <c r="CD109" s="268"/>
      <c r="CE109" s="268"/>
      <c r="CF109" s="268"/>
      <c r="CG109" s="268"/>
      <c r="CH109" s="268"/>
      <c r="CI109" s="268"/>
      <c r="CJ109" s="268"/>
      <c r="CK109" s="268"/>
      <c r="CL109" s="268"/>
      <c r="CM109" s="268"/>
      <c r="CN109" s="268"/>
      <c r="CO109" s="268"/>
      <c r="CP109" s="268"/>
      <c r="CQ109" s="268"/>
      <c r="CR109" s="268"/>
      <c r="CS109" s="268"/>
      <c r="CT109" s="268"/>
      <c r="CU109" s="268"/>
      <c r="CV109" s="268"/>
      <c r="CW109" s="268"/>
      <c r="CX109" s="268"/>
      <c r="CY109" s="268"/>
      <c r="CZ109" s="268"/>
      <c r="DA109" s="268"/>
      <c r="DB109" s="268"/>
      <c r="DC109" s="268"/>
      <c r="DD109" s="268"/>
      <c r="DE109" s="268"/>
      <c r="DF109" s="268"/>
      <c r="DG109" s="268"/>
      <c r="DH109" s="268"/>
      <c r="DI109" s="268"/>
      <c r="DJ109" s="268"/>
      <c r="DK109" s="268"/>
      <c r="DL109" s="268"/>
      <c r="DM109" s="268"/>
      <c r="DN109" s="268"/>
      <c r="DO109" s="268"/>
      <c r="DP109" s="268"/>
      <c r="DQ109" s="268"/>
      <c r="DR109" s="268"/>
      <c r="DS109" s="268"/>
      <c r="DT109" s="268"/>
      <c r="DU109" s="268"/>
      <c r="DV109" s="268"/>
      <c r="DW109" s="268"/>
      <c r="DX109" s="268"/>
      <c r="DY109" s="268"/>
      <c r="DZ109" s="268"/>
      <c r="EA109" s="268"/>
      <c r="EB109" s="268"/>
      <c r="EC109" s="268"/>
      <c r="ED109" s="268"/>
      <c r="EE109" s="268"/>
      <c r="EF109" s="268"/>
      <c r="EG109" s="268"/>
      <c r="EH109" s="268"/>
      <c r="EI109" s="268"/>
      <c r="EJ109" s="268"/>
      <c r="EK109" s="268"/>
      <c r="EL109" s="268"/>
      <c r="EM109" s="268"/>
      <c r="EN109" s="268"/>
      <c r="EO109" s="268"/>
      <c r="EP109" s="268"/>
      <c r="EQ109" s="268"/>
      <c r="ER109" s="268"/>
      <c r="ES109" s="268"/>
      <c r="ET109" s="268"/>
      <c r="EU109" s="268"/>
      <c r="EV109" s="268"/>
      <c r="EW109" s="268"/>
      <c r="EX109" s="268"/>
      <c r="EY109" s="268"/>
      <c r="EZ109" s="268"/>
      <c r="FA109" s="268"/>
      <c r="FB109" s="268"/>
      <c r="FC109" s="268"/>
      <c r="FD109" s="268"/>
      <c r="FE109" s="268"/>
      <c r="FF109" s="268"/>
      <c r="FG109" s="268"/>
      <c r="FH109" s="268"/>
      <c r="FI109" s="268"/>
      <c r="FJ109" s="268"/>
      <c r="FK109" s="268"/>
      <c r="FL109" s="268"/>
      <c r="FM109" s="268"/>
      <c r="FN109" s="268"/>
      <c r="FO109" s="268"/>
      <c r="FP109" s="268"/>
      <c r="FQ109" s="268"/>
      <c r="FR109" s="268"/>
      <c r="FS109" s="268"/>
      <c r="FT109" s="268"/>
      <c r="FU109" s="268"/>
      <c r="FV109" s="268"/>
      <c r="FW109" s="268"/>
      <c r="FX109" s="268"/>
      <c r="FY109" s="268"/>
      <c r="FZ109" s="268"/>
      <c r="GA109" s="268"/>
      <c r="GB109" s="268"/>
      <c r="GC109" s="268"/>
      <c r="GD109" s="268"/>
      <c r="GE109" s="268"/>
      <c r="GF109" s="268"/>
      <c r="GG109" s="268"/>
      <c r="GH109" s="268"/>
      <c r="GI109" s="268"/>
      <c r="GJ109" s="268"/>
      <c r="GK109" s="268"/>
      <c r="GL109" s="268"/>
      <c r="GM109" s="268"/>
      <c r="GN109" s="268"/>
      <c r="GO109" s="268"/>
      <c r="GP109" s="268"/>
      <c r="GQ109" s="268"/>
      <c r="GR109" s="268"/>
      <c r="GS109" s="268"/>
      <c r="GT109" s="268"/>
      <c r="GU109" s="268"/>
      <c r="GV109" s="268"/>
      <c r="GW109" s="268"/>
      <c r="GX109" s="268"/>
      <c r="GY109" s="268"/>
      <c r="GZ109" s="268"/>
      <c r="HA109" s="268"/>
      <c r="HB109" s="268"/>
      <c r="HC109" s="268"/>
      <c r="HD109" s="268"/>
      <c r="HE109" s="268"/>
      <c r="HF109" s="268"/>
      <c r="HG109" s="268"/>
      <c r="HH109" s="268"/>
      <c r="HI109" s="268"/>
      <c r="HJ109" s="268"/>
      <c r="HK109" s="268"/>
      <c r="HL109" s="268"/>
      <c r="HM109" s="268"/>
      <c r="HN109" s="268"/>
      <c r="HO109" s="268"/>
      <c r="HP109" s="268"/>
      <c r="HQ109" s="268"/>
      <c r="HR109" s="268"/>
      <c r="HS109" s="268"/>
      <c r="HT109" s="268"/>
      <c r="HU109" s="268"/>
      <c r="HV109" s="268"/>
      <c r="HW109" s="268"/>
      <c r="HX109" s="268"/>
      <c r="HY109" s="268"/>
      <c r="HZ109" s="268"/>
      <c r="IA109" s="268"/>
      <c r="IB109" s="268"/>
      <c r="IC109" s="268"/>
      <c r="ID109" s="268"/>
      <c r="IE109" s="268"/>
      <c r="IF109" s="268"/>
      <c r="IG109" s="268"/>
      <c r="IH109" s="268"/>
      <c r="II109" s="268"/>
      <c r="IJ109" s="268"/>
      <c r="IK109" s="268"/>
      <c r="IL109" s="268"/>
      <c r="IM109" s="268"/>
      <c r="IN109" s="268"/>
      <c r="IO109" s="268"/>
      <c r="IP109" s="268"/>
      <c r="IQ109" s="268"/>
      <c r="IR109" s="268"/>
      <c r="IS109" s="268"/>
      <c r="IT109" s="268"/>
      <c r="IU109" s="268"/>
      <c r="IV109" s="268"/>
      <c r="IW109" s="268"/>
    </row>
    <row r="110" spans="1:257" s="180" customFormat="1" ht="15.75" customHeight="1">
      <c r="A110" s="277"/>
      <c r="B110" s="277"/>
      <c r="C110" s="273"/>
      <c r="D110" s="273"/>
      <c r="E110" s="273"/>
      <c r="F110" s="278"/>
      <c r="G110" s="268"/>
      <c r="H110" s="268"/>
      <c r="I110" s="268"/>
      <c r="J110" s="268"/>
      <c r="K110" s="268"/>
      <c r="L110" s="268"/>
      <c r="M110" s="268"/>
      <c r="N110" s="268"/>
      <c r="O110" s="268"/>
      <c r="P110" s="268"/>
      <c r="Q110" s="268"/>
      <c r="R110" s="268"/>
      <c r="S110" s="268"/>
      <c r="T110" s="268"/>
      <c r="U110" s="268"/>
      <c r="V110" s="268"/>
      <c r="W110" s="268"/>
      <c r="X110" s="268"/>
      <c r="Y110" s="268"/>
      <c r="Z110" s="268"/>
      <c r="AA110" s="268"/>
      <c r="AB110" s="268"/>
      <c r="AC110" s="268"/>
      <c r="AD110" s="268"/>
      <c r="AE110" s="268"/>
      <c r="AF110" s="268"/>
      <c r="AG110" s="268"/>
      <c r="AH110" s="268"/>
      <c r="AI110" s="268"/>
      <c r="AJ110" s="268"/>
      <c r="AK110" s="268"/>
      <c r="AL110" s="268"/>
      <c r="AM110" s="268"/>
      <c r="AN110" s="268"/>
      <c r="AO110" s="268"/>
      <c r="AP110" s="268"/>
      <c r="AQ110" s="268"/>
      <c r="AR110" s="268"/>
      <c r="AS110" s="268"/>
      <c r="AT110" s="268"/>
      <c r="AU110" s="268"/>
      <c r="AV110" s="268"/>
      <c r="AW110" s="268"/>
      <c r="AX110" s="268"/>
      <c r="AY110" s="268"/>
      <c r="AZ110" s="268"/>
      <c r="BA110" s="268"/>
      <c r="BB110" s="268"/>
      <c r="BC110" s="268"/>
      <c r="BD110" s="268"/>
      <c r="BE110" s="268"/>
      <c r="BF110" s="268"/>
      <c r="BG110" s="268"/>
      <c r="BH110" s="268"/>
      <c r="BI110" s="268"/>
      <c r="BJ110" s="268"/>
      <c r="BK110" s="268"/>
      <c r="BL110" s="268"/>
      <c r="BM110" s="268"/>
      <c r="BN110" s="268"/>
      <c r="BO110" s="268"/>
      <c r="BP110" s="268"/>
      <c r="BQ110" s="268"/>
      <c r="BR110" s="268"/>
      <c r="BS110" s="268"/>
      <c r="BT110" s="268"/>
      <c r="BU110" s="268"/>
      <c r="BV110" s="268"/>
      <c r="BW110" s="268"/>
      <c r="BX110" s="268"/>
      <c r="BY110" s="268"/>
      <c r="BZ110" s="268"/>
      <c r="CA110" s="268"/>
      <c r="CB110" s="268"/>
      <c r="CC110" s="268"/>
      <c r="CD110" s="268"/>
      <c r="CE110" s="268"/>
      <c r="CF110" s="268"/>
      <c r="CG110" s="268"/>
      <c r="CH110" s="268"/>
      <c r="CI110" s="268"/>
      <c r="CJ110" s="268"/>
      <c r="CK110" s="268"/>
      <c r="CL110" s="268"/>
      <c r="CM110" s="268"/>
      <c r="CN110" s="268"/>
      <c r="CO110" s="268"/>
      <c r="CP110" s="268"/>
      <c r="CQ110" s="268"/>
      <c r="CR110" s="268"/>
      <c r="CS110" s="268"/>
      <c r="CT110" s="268"/>
      <c r="CU110" s="268"/>
      <c r="CV110" s="268"/>
      <c r="CW110" s="268"/>
      <c r="CX110" s="268"/>
      <c r="CY110" s="268"/>
      <c r="CZ110" s="268"/>
      <c r="DA110" s="268"/>
      <c r="DB110" s="268"/>
      <c r="DC110" s="268"/>
      <c r="DD110" s="268"/>
      <c r="DE110" s="268"/>
      <c r="DF110" s="268"/>
      <c r="DG110" s="268"/>
      <c r="DH110" s="268"/>
      <c r="DI110" s="268"/>
      <c r="DJ110" s="268"/>
      <c r="DK110" s="268"/>
      <c r="DL110" s="268"/>
      <c r="DM110" s="268"/>
      <c r="DN110" s="268"/>
      <c r="DO110" s="268"/>
      <c r="DP110" s="268"/>
      <c r="DQ110" s="268"/>
      <c r="DR110" s="268"/>
      <c r="DS110" s="268"/>
      <c r="DT110" s="268"/>
      <c r="DU110" s="268"/>
      <c r="DV110" s="268"/>
      <c r="DW110" s="268"/>
      <c r="DX110" s="268"/>
      <c r="DY110" s="268"/>
      <c r="DZ110" s="268"/>
      <c r="EA110" s="268"/>
      <c r="EB110" s="268"/>
      <c r="EC110" s="268"/>
      <c r="ED110" s="268"/>
      <c r="EE110" s="268"/>
      <c r="EF110" s="268"/>
      <c r="EG110" s="268"/>
      <c r="EH110" s="268"/>
      <c r="EI110" s="268"/>
      <c r="EJ110" s="268"/>
      <c r="EK110" s="268"/>
      <c r="EL110" s="268"/>
      <c r="EM110" s="268"/>
      <c r="EN110" s="268"/>
      <c r="EO110" s="268"/>
      <c r="EP110" s="268"/>
      <c r="EQ110" s="268"/>
      <c r="ER110" s="268"/>
      <c r="ES110" s="268"/>
      <c r="ET110" s="268"/>
      <c r="EU110" s="268"/>
      <c r="EV110" s="268"/>
      <c r="EW110" s="268"/>
      <c r="EX110" s="268"/>
      <c r="EY110" s="268"/>
      <c r="EZ110" s="268"/>
      <c r="FA110" s="268"/>
      <c r="FB110" s="268"/>
      <c r="FC110" s="268"/>
      <c r="FD110" s="268"/>
      <c r="FE110" s="268"/>
      <c r="FF110" s="268"/>
      <c r="FG110" s="268"/>
      <c r="FH110" s="268"/>
      <c r="FI110" s="268"/>
      <c r="FJ110" s="268"/>
      <c r="FK110" s="268"/>
      <c r="FL110" s="268"/>
      <c r="FM110" s="268"/>
      <c r="FN110" s="268"/>
      <c r="FO110" s="268"/>
      <c r="FP110" s="268"/>
      <c r="FQ110" s="268"/>
      <c r="FR110" s="268"/>
      <c r="FS110" s="268"/>
      <c r="FT110" s="268"/>
      <c r="FU110" s="268"/>
      <c r="FV110" s="268"/>
      <c r="FW110" s="268"/>
      <c r="FX110" s="268"/>
      <c r="FY110" s="268"/>
      <c r="FZ110" s="268"/>
      <c r="GA110" s="268"/>
      <c r="GB110" s="268"/>
      <c r="GC110" s="268"/>
      <c r="GD110" s="268"/>
      <c r="GE110" s="268"/>
      <c r="GF110" s="268"/>
      <c r="GG110" s="268"/>
      <c r="GH110" s="268"/>
      <c r="GI110" s="268"/>
      <c r="GJ110" s="268"/>
      <c r="GK110" s="268"/>
      <c r="GL110" s="268"/>
      <c r="GM110" s="268"/>
      <c r="GN110" s="268"/>
      <c r="GO110" s="268"/>
      <c r="GP110" s="268"/>
      <c r="GQ110" s="268"/>
      <c r="GR110" s="268"/>
      <c r="GS110" s="268"/>
      <c r="GT110" s="268"/>
      <c r="GU110" s="268"/>
      <c r="GV110" s="268"/>
      <c r="GW110" s="268"/>
      <c r="GX110" s="268"/>
      <c r="GY110" s="268"/>
      <c r="GZ110" s="268"/>
      <c r="HA110" s="268"/>
      <c r="HB110" s="268"/>
      <c r="HC110" s="268"/>
      <c r="HD110" s="268"/>
      <c r="HE110" s="268"/>
      <c r="HF110" s="268"/>
      <c r="HG110" s="268"/>
      <c r="HH110" s="268"/>
      <c r="HI110" s="268"/>
      <c r="HJ110" s="268"/>
      <c r="HK110" s="268"/>
      <c r="HL110" s="268"/>
      <c r="HM110" s="268"/>
      <c r="HN110" s="268"/>
      <c r="HO110" s="268"/>
      <c r="HP110" s="268"/>
      <c r="HQ110" s="268"/>
      <c r="HR110" s="268"/>
      <c r="HS110" s="268"/>
      <c r="HT110" s="268"/>
      <c r="HU110" s="268"/>
      <c r="HV110" s="268"/>
      <c r="HW110" s="268"/>
      <c r="HX110" s="268"/>
      <c r="HY110" s="268"/>
      <c r="HZ110" s="268"/>
      <c r="IA110" s="268"/>
      <c r="IB110" s="268"/>
      <c r="IC110" s="268"/>
      <c r="ID110" s="268"/>
      <c r="IE110" s="268"/>
      <c r="IF110" s="268"/>
      <c r="IG110" s="268"/>
      <c r="IH110" s="268"/>
      <c r="II110" s="268"/>
      <c r="IJ110" s="268"/>
      <c r="IK110" s="268"/>
      <c r="IL110" s="268"/>
      <c r="IM110" s="268"/>
      <c r="IN110" s="268"/>
      <c r="IO110" s="268"/>
      <c r="IP110" s="268"/>
      <c r="IQ110" s="268"/>
      <c r="IR110" s="268"/>
      <c r="IS110" s="268"/>
      <c r="IT110" s="268"/>
      <c r="IU110" s="268"/>
      <c r="IV110" s="268"/>
      <c r="IW110" s="268"/>
    </row>
    <row r="111" spans="1:257" s="180" customFormat="1" ht="15.75" customHeight="1">
      <c r="A111" s="464" t="s">
        <v>218</v>
      </c>
      <c r="B111" s="464"/>
      <c r="C111" s="464"/>
      <c r="D111" s="464"/>
      <c r="E111" s="464"/>
      <c r="F111" s="276">
        <f>SUM(F104:F109)</f>
        <v>0</v>
      </c>
      <c r="G111" s="268"/>
      <c r="H111" s="268"/>
      <c r="I111" s="268"/>
      <c r="J111" s="268"/>
      <c r="K111" s="268"/>
      <c r="L111" s="268"/>
      <c r="M111" s="268"/>
      <c r="N111" s="268"/>
      <c r="O111" s="268"/>
      <c r="P111" s="268"/>
      <c r="Q111" s="268"/>
      <c r="R111" s="268"/>
      <c r="S111" s="268"/>
      <c r="T111" s="268"/>
      <c r="U111" s="268"/>
      <c r="V111" s="268"/>
      <c r="W111" s="268"/>
      <c r="X111" s="268"/>
      <c r="Y111" s="268"/>
      <c r="Z111" s="268"/>
      <c r="AA111" s="268"/>
      <c r="AB111" s="268"/>
      <c r="AC111" s="268"/>
      <c r="AD111" s="268"/>
      <c r="AE111" s="268"/>
      <c r="AF111" s="268"/>
      <c r="AG111" s="268"/>
      <c r="AH111" s="268"/>
      <c r="AI111" s="268"/>
      <c r="AJ111" s="268"/>
      <c r="AK111" s="268"/>
      <c r="AL111" s="268"/>
      <c r="AM111" s="268"/>
      <c r="AN111" s="268"/>
      <c r="AO111" s="268"/>
      <c r="AP111" s="268"/>
      <c r="AQ111" s="268"/>
      <c r="AR111" s="268"/>
      <c r="AS111" s="268"/>
      <c r="AT111" s="268"/>
      <c r="AU111" s="268"/>
      <c r="AV111" s="268"/>
      <c r="AW111" s="268"/>
      <c r="AX111" s="268"/>
      <c r="AY111" s="268"/>
      <c r="AZ111" s="268"/>
      <c r="BA111" s="268"/>
      <c r="BB111" s="268"/>
      <c r="BC111" s="268"/>
      <c r="BD111" s="268"/>
      <c r="BE111" s="268"/>
      <c r="BF111" s="268"/>
      <c r="BG111" s="268"/>
      <c r="BH111" s="268"/>
      <c r="BI111" s="268"/>
      <c r="BJ111" s="268"/>
      <c r="BK111" s="268"/>
      <c r="BL111" s="268"/>
      <c r="BM111" s="268"/>
      <c r="BN111" s="268"/>
      <c r="BO111" s="268"/>
      <c r="BP111" s="268"/>
      <c r="BQ111" s="268"/>
      <c r="BR111" s="268"/>
      <c r="BS111" s="268"/>
      <c r="BT111" s="268"/>
      <c r="BU111" s="268"/>
      <c r="BV111" s="268"/>
      <c r="BW111" s="268"/>
      <c r="BX111" s="268"/>
      <c r="BY111" s="268"/>
      <c r="BZ111" s="268"/>
      <c r="CA111" s="268"/>
      <c r="CB111" s="268"/>
      <c r="CC111" s="268"/>
      <c r="CD111" s="268"/>
      <c r="CE111" s="268"/>
      <c r="CF111" s="268"/>
      <c r="CG111" s="268"/>
      <c r="CH111" s="268"/>
      <c r="CI111" s="268"/>
      <c r="CJ111" s="268"/>
      <c r="CK111" s="268"/>
      <c r="CL111" s="268"/>
      <c r="CM111" s="268"/>
      <c r="CN111" s="268"/>
      <c r="CO111" s="268"/>
      <c r="CP111" s="268"/>
      <c r="CQ111" s="268"/>
      <c r="CR111" s="268"/>
      <c r="CS111" s="268"/>
      <c r="CT111" s="268"/>
      <c r="CU111" s="268"/>
      <c r="CV111" s="268"/>
      <c r="CW111" s="268"/>
      <c r="CX111" s="268"/>
      <c r="CY111" s="268"/>
      <c r="CZ111" s="268"/>
      <c r="DA111" s="268"/>
      <c r="DB111" s="268"/>
      <c r="DC111" s="268"/>
      <c r="DD111" s="268"/>
      <c r="DE111" s="268"/>
      <c r="DF111" s="268"/>
      <c r="DG111" s="268"/>
      <c r="DH111" s="268"/>
      <c r="DI111" s="268"/>
      <c r="DJ111" s="268"/>
      <c r="DK111" s="268"/>
      <c r="DL111" s="268"/>
      <c r="DM111" s="268"/>
      <c r="DN111" s="268"/>
      <c r="DO111" s="268"/>
      <c r="DP111" s="268"/>
      <c r="DQ111" s="268"/>
      <c r="DR111" s="268"/>
      <c r="DS111" s="268"/>
      <c r="DT111" s="268"/>
      <c r="DU111" s="268"/>
      <c r="DV111" s="268"/>
      <c r="DW111" s="268"/>
      <c r="DX111" s="268"/>
      <c r="DY111" s="268"/>
      <c r="DZ111" s="268"/>
      <c r="EA111" s="268"/>
      <c r="EB111" s="268"/>
      <c r="EC111" s="268"/>
      <c r="ED111" s="268"/>
      <c r="EE111" s="268"/>
      <c r="EF111" s="268"/>
      <c r="EG111" s="268"/>
      <c r="EH111" s="268"/>
      <c r="EI111" s="268"/>
      <c r="EJ111" s="268"/>
      <c r="EK111" s="268"/>
      <c r="EL111" s="268"/>
      <c r="EM111" s="268"/>
      <c r="EN111" s="268"/>
      <c r="EO111" s="268"/>
      <c r="EP111" s="268"/>
      <c r="EQ111" s="268"/>
      <c r="ER111" s="268"/>
      <c r="ES111" s="268"/>
      <c r="ET111" s="268"/>
      <c r="EU111" s="268"/>
      <c r="EV111" s="268"/>
      <c r="EW111" s="268"/>
      <c r="EX111" s="268"/>
      <c r="EY111" s="268"/>
      <c r="EZ111" s="268"/>
      <c r="FA111" s="268"/>
      <c r="FB111" s="268"/>
      <c r="FC111" s="268"/>
      <c r="FD111" s="268"/>
      <c r="FE111" s="268"/>
      <c r="FF111" s="268"/>
      <c r="FG111" s="268"/>
      <c r="FH111" s="268"/>
      <c r="FI111" s="268"/>
      <c r="FJ111" s="268"/>
      <c r="FK111" s="268"/>
      <c r="FL111" s="268"/>
      <c r="FM111" s="268"/>
      <c r="FN111" s="268"/>
      <c r="FO111" s="268"/>
      <c r="FP111" s="268"/>
      <c r="FQ111" s="268"/>
      <c r="FR111" s="268"/>
      <c r="FS111" s="268"/>
      <c r="FT111" s="268"/>
      <c r="FU111" s="268"/>
      <c r="FV111" s="268"/>
      <c r="FW111" s="268"/>
      <c r="FX111" s="268"/>
      <c r="FY111" s="268"/>
      <c r="FZ111" s="268"/>
      <c r="GA111" s="268"/>
      <c r="GB111" s="268"/>
      <c r="GC111" s="268"/>
      <c r="GD111" s="268"/>
      <c r="GE111" s="268"/>
      <c r="GF111" s="268"/>
      <c r="GG111" s="268"/>
      <c r="GH111" s="268"/>
      <c r="GI111" s="268"/>
      <c r="GJ111" s="268"/>
      <c r="GK111" s="268"/>
      <c r="GL111" s="268"/>
      <c r="GM111" s="268"/>
      <c r="GN111" s="268"/>
      <c r="GO111" s="268"/>
      <c r="GP111" s="268"/>
      <c r="GQ111" s="268"/>
      <c r="GR111" s="268"/>
      <c r="GS111" s="268"/>
      <c r="GT111" s="268"/>
      <c r="GU111" s="268"/>
      <c r="GV111" s="268"/>
      <c r="GW111" s="268"/>
      <c r="GX111" s="268"/>
      <c r="GY111" s="268"/>
      <c r="GZ111" s="268"/>
      <c r="HA111" s="268"/>
      <c r="HB111" s="268"/>
      <c r="HC111" s="268"/>
      <c r="HD111" s="268"/>
      <c r="HE111" s="268"/>
      <c r="HF111" s="268"/>
      <c r="HG111" s="268"/>
      <c r="HH111" s="268"/>
      <c r="HI111" s="268"/>
      <c r="HJ111" s="268"/>
      <c r="HK111" s="268"/>
      <c r="HL111" s="268"/>
      <c r="HM111" s="268"/>
      <c r="HN111" s="268"/>
      <c r="HO111" s="268"/>
      <c r="HP111" s="268"/>
      <c r="HQ111" s="268"/>
      <c r="HR111" s="268"/>
      <c r="HS111" s="268"/>
      <c r="HT111" s="268"/>
      <c r="HU111" s="268"/>
      <c r="HV111" s="268"/>
      <c r="HW111" s="268"/>
      <c r="HX111" s="268"/>
      <c r="HY111" s="268"/>
      <c r="HZ111" s="268"/>
      <c r="IA111" s="268"/>
      <c r="IB111" s="268"/>
      <c r="IC111" s="268"/>
      <c r="ID111" s="268"/>
      <c r="IE111" s="268"/>
      <c r="IF111" s="268"/>
      <c r="IG111" s="268"/>
      <c r="IH111" s="268"/>
      <c r="II111" s="268"/>
      <c r="IJ111" s="268"/>
      <c r="IK111" s="268"/>
      <c r="IL111" s="268"/>
      <c r="IM111" s="268"/>
      <c r="IN111" s="268"/>
      <c r="IO111" s="268"/>
      <c r="IP111" s="268"/>
      <c r="IQ111" s="268"/>
      <c r="IR111" s="268"/>
      <c r="IS111" s="268"/>
      <c r="IT111" s="268"/>
      <c r="IU111" s="268"/>
      <c r="IV111" s="268"/>
      <c r="IW111" s="268"/>
    </row>
    <row r="112" spans="1:257" s="180" customFormat="1" ht="15.75" customHeight="1">
      <c r="A112" s="279"/>
      <c r="B112" s="279"/>
      <c r="C112" s="280"/>
      <c r="D112" s="280"/>
      <c r="E112" s="280"/>
      <c r="F112" s="281"/>
      <c r="G112" s="268"/>
      <c r="H112" s="268"/>
      <c r="I112" s="268"/>
      <c r="J112" s="268"/>
      <c r="K112" s="268"/>
      <c r="L112" s="268"/>
      <c r="M112" s="268"/>
      <c r="N112" s="268"/>
      <c r="O112" s="268"/>
      <c r="P112" s="268"/>
      <c r="Q112" s="268"/>
      <c r="R112" s="268"/>
      <c r="S112" s="268"/>
      <c r="T112" s="268"/>
      <c r="U112" s="268"/>
      <c r="V112" s="268"/>
      <c r="W112" s="268"/>
      <c r="X112" s="268"/>
      <c r="Y112" s="268"/>
      <c r="Z112" s="268"/>
      <c r="AA112" s="268"/>
      <c r="AB112" s="268"/>
      <c r="AC112" s="268"/>
      <c r="AD112" s="268"/>
      <c r="AE112" s="268"/>
      <c r="AF112" s="268"/>
      <c r="AG112" s="268"/>
      <c r="AH112" s="268"/>
      <c r="AI112" s="268"/>
      <c r="AJ112" s="268"/>
      <c r="AK112" s="268"/>
      <c r="AL112" s="268"/>
      <c r="AM112" s="268"/>
      <c r="AN112" s="268"/>
      <c r="AO112" s="268"/>
      <c r="AP112" s="268"/>
      <c r="AQ112" s="268"/>
      <c r="AR112" s="268"/>
      <c r="AS112" s="268"/>
      <c r="AT112" s="268"/>
      <c r="AU112" s="268"/>
      <c r="AV112" s="268"/>
      <c r="AW112" s="268"/>
      <c r="AX112" s="268"/>
      <c r="AY112" s="268"/>
      <c r="AZ112" s="268"/>
      <c r="BA112" s="268"/>
      <c r="BB112" s="268"/>
      <c r="BC112" s="268"/>
      <c r="BD112" s="268"/>
      <c r="BE112" s="268"/>
      <c r="BF112" s="268"/>
      <c r="BG112" s="268"/>
      <c r="BH112" s="268"/>
      <c r="BI112" s="268"/>
      <c r="BJ112" s="268"/>
      <c r="BK112" s="268"/>
      <c r="BL112" s="268"/>
      <c r="BM112" s="268"/>
      <c r="BN112" s="268"/>
      <c r="BO112" s="268"/>
      <c r="BP112" s="268"/>
      <c r="BQ112" s="268"/>
      <c r="BR112" s="268"/>
      <c r="BS112" s="268"/>
      <c r="BT112" s="268"/>
      <c r="BU112" s="268"/>
      <c r="BV112" s="268"/>
      <c r="BW112" s="268"/>
      <c r="BX112" s="268"/>
      <c r="BY112" s="268"/>
      <c r="BZ112" s="268"/>
      <c r="CA112" s="268"/>
      <c r="CB112" s="268"/>
      <c r="CC112" s="268"/>
      <c r="CD112" s="268"/>
      <c r="CE112" s="268"/>
      <c r="CF112" s="268"/>
      <c r="CG112" s="268"/>
      <c r="CH112" s="268"/>
      <c r="CI112" s="268"/>
      <c r="CJ112" s="268"/>
      <c r="CK112" s="268"/>
      <c r="CL112" s="268"/>
      <c r="CM112" s="268"/>
      <c r="CN112" s="268"/>
      <c r="CO112" s="268"/>
      <c r="CP112" s="268"/>
      <c r="CQ112" s="268"/>
      <c r="CR112" s="268"/>
      <c r="CS112" s="268"/>
      <c r="CT112" s="268"/>
      <c r="CU112" s="268"/>
      <c r="CV112" s="268"/>
      <c r="CW112" s="268"/>
      <c r="CX112" s="268"/>
      <c r="CY112" s="268"/>
      <c r="CZ112" s="268"/>
      <c r="DA112" s="268"/>
      <c r="DB112" s="268"/>
      <c r="DC112" s="268"/>
      <c r="DD112" s="268"/>
      <c r="DE112" s="268"/>
      <c r="DF112" s="268"/>
      <c r="DG112" s="268"/>
      <c r="DH112" s="268"/>
      <c r="DI112" s="268"/>
      <c r="DJ112" s="268"/>
      <c r="DK112" s="268"/>
      <c r="DL112" s="268"/>
      <c r="DM112" s="268"/>
      <c r="DN112" s="268"/>
      <c r="DO112" s="268"/>
      <c r="DP112" s="268"/>
      <c r="DQ112" s="268"/>
      <c r="DR112" s="268"/>
      <c r="DS112" s="268"/>
      <c r="DT112" s="268"/>
      <c r="DU112" s="268"/>
      <c r="DV112" s="268"/>
      <c r="DW112" s="268"/>
      <c r="DX112" s="268"/>
      <c r="DY112" s="268"/>
      <c r="DZ112" s="268"/>
      <c r="EA112" s="268"/>
      <c r="EB112" s="268"/>
      <c r="EC112" s="268"/>
      <c r="ED112" s="268"/>
      <c r="EE112" s="268"/>
      <c r="EF112" s="268"/>
      <c r="EG112" s="268"/>
      <c r="EH112" s="268"/>
      <c r="EI112" s="268"/>
      <c r="EJ112" s="268"/>
      <c r="EK112" s="268"/>
      <c r="EL112" s="268"/>
      <c r="EM112" s="268"/>
      <c r="EN112" s="268"/>
      <c r="EO112" s="268"/>
      <c r="EP112" s="268"/>
      <c r="EQ112" s="268"/>
      <c r="ER112" s="268"/>
      <c r="ES112" s="268"/>
      <c r="ET112" s="268"/>
      <c r="EU112" s="268"/>
      <c r="EV112" s="268"/>
      <c r="EW112" s="268"/>
      <c r="EX112" s="268"/>
      <c r="EY112" s="268"/>
      <c r="EZ112" s="268"/>
      <c r="FA112" s="268"/>
      <c r="FB112" s="268"/>
      <c r="FC112" s="268"/>
      <c r="FD112" s="268"/>
      <c r="FE112" s="268"/>
      <c r="FF112" s="268"/>
      <c r="FG112" s="268"/>
      <c r="FH112" s="268"/>
      <c r="FI112" s="268"/>
      <c r="FJ112" s="268"/>
      <c r="FK112" s="268"/>
      <c r="FL112" s="268"/>
      <c r="FM112" s="268"/>
      <c r="FN112" s="268"/>
      <c r="FO112" s="268"/>
      <c r="FP112" s="268"/>
      <c r="FQ112" s="268"/>
      <c r="FR112" s="268"/>
      <c r="FS112" s="268"/>
      <c r="FT112" s="268"/>
      <c r="FU112" s="268"/>
      <c r="FV112" s="268"/>
      <c r="FW112" s="268"/>
      <c r="FX112" s="268"/>
      <c r="FY112" s="268"/>
      <c r="FZ112" s="268"/>
      <c r="GA112" s="268"/>
      <c r="GB112" s="268"/>
      <c r="GC112" s="268"/>
      <c r="GD112" s="268"/>
      <c r="GE112" s="268"/>
      <c r="GF112" s="268"/>
      <c r="GG112" s="268"/>
      <c r="GH112" s="268"/>
      <c r="GI112" s="268"/>
      <c r="GJ112" s="268"/>
      <c r="GK112" s="268"/>
      <c r="GL112" s="268"/>
      <c r="GM112" s="268"/>
      <c r="GN112" s="268"/>
      <c r="GO112" s="268"/>
      <c r="GP112" s="268"/>
      <c r="GQ112" s="268"/>
      <c r="GR112" s="268"/>
      <c r="GS112" s="268"/>
      <c r="GT112" s="268"/>
      <c r="GU112" s="268"/>
      <c r="GV112" s="268"/>
      <c r="GW112" s="268"/>
      <c r="GX112" s="268"/>
      <c r="GY112" s="268"/>
      <c r="GZ112" s="268"/>
      <c r="HA112" s="268"/>
      <c r="HB112" s="268"/>
      <c r="HC112" s="268"/>
      <c r="HD112" s="268"/>
      <c r="HE112" s="268"/>
      <c r="HF112" s="268"/>
      <c r="HG112" s="268"/>
      <c r="HH112" s="268"/>
      <c r="HI112" s="268"/>
      <c r="HJ112" s="268"/>
      <c r="HK112" s="268"/>
      <c r="HL112" s="268"/>
      <c r="HM112" s="268"/>
      <c r="HN112" s="268"/>
      <c r="HO112" s="268"/>
      <c r="HP112" s="268"/>
      <c r="HQ112" s="268"/>
      <c r="HR112" s="268"/>
      <c r="HS112" s="268"/>
      <c r="HT112" s="268"/>
      <c r="HU112" s="268"/>
      <c r="HV112" s="268"/>
      <c r="HW112" s="268"/>
      <c r="HX112" s="268"/>
      <c r="HY112" s="268"/>
      <c r="HZ112" s="268"/>
      <c r="IA112" s="268"/>
      <c r="IB112" s="268"/>
      <c r="IC112" s="268"/>
      <c r="ID112" s="268"/>
      <c r="IE112" s="268"/>
      <c r="IF112" s="268"/>
      <c r="IG112" s="268"/>
      <c r="IH112" s="268"/>
      <c r="II112" s="268"/>
      <c r="IJ112" s="268"/>
      <c r="IK112" s="268"/>
      <c r="IL112" s="268"/>
      <c r="IM112" s="268"/>
      <c r="IN112" s="268"/>
      <c r="IO112" s="268"/>
      <c r="IP112" s="268"/>
      <c r="IQ112" s="268"/>
      <c r="IR112" s="268"/>
      <c r="IS112" s="268"/>
      <c r="IT112" s="268"/>
      <c r="IU112" s="268"/>
      <c r="IV112" s="268"/>
      <c r="IW112" s="268"/>
    </row>
    <row r="1048528" spans="3:257" s="282" customFormat="1" ht="12.75" customHeight="1">
      <c r="C1048528" s="283"/>
      <c r="D1048528" s="283"/>
      <c r="E1048528" s="283"/>
      <c r="F1048528" s="284"/>
      <c r="G1048528" s="224"/>
      <c r="H1048528" s="224"/>
      <c r="I1048528" s="224"/>
      <c r="J1048528" s="224"/>
      <c r="K1048528" s="224"/>
      <c r="L1048528" s="224"/>
      <c r="M1048528" s="224"/>
      <c r="N1048528" s="224"/>
      <c r="O1048528" s="224"/>
      <c r="P1048528" s="224"/>
      <c r="Q1048528" s="224"/>
      <c r="R1048528" s="224"/>
      <c r="S1048528" s="224"/>
      <c r="T1048528" s="224"/>
      <c r="U1048528" s="224"/>
      <c r="V1048528" s="224"/>
      <c r="W1048528" s="224"/>
      <c r="X1048528" s="224"/>
      <c r="Y1048528" s="224"/>
      <c r="Z1048528" s="224"/>
      <c r="AA1048528" s="224"/>
      <c r="AB1048528" s="224"/>
      <c r="AC1048528" s="224"/>
      <c r="AD1048528" s="224"/>
      <c r="AE1048528" s="224"/>
      <c r="AF1048528" s="224"/>
      <c r="AG1048528" s="224"/>
      <c r="AH1048528" s="224"/>
      <c r="AI1048528" s="224"/>
      <c r="AJ1048528" s="224"/>
      <c r="AK1048528" s="224"/>
      <c r="AL1048528" s="224"/>
      <c r="AM1048528" s="224"/>
      <c r="AN1048528" s="224"/>
      <c r="AO1048528" s="224"/>
      <c r="AP1048528" s="224"/>
      <c r="AQ1048528" s="224"/>
      <c r="AR1048528" s="224"/>
      <c r="AS1048528" s="224"/>
      <c r="AT1048528" s="224"/>
      <c r="AU1048528" s="224"/>
      <c r="AV1048528" s="224"/>
      <c r="AW1048528" s="224"/>
      <c r="AX1048528" s="224"/>
      <c r="AY1048528" s="224"/>
      <c r="AZ1048528" s="224"/>
      <c r="BA1048528" s="224"/>
      <c r="BB1048528" s="224"/>
      <c r="BC1048528" s="224"/>
      <c r="BD1048528" s="224"/>
      <c r="BE1048528" s="224"/>
      <c r="BF1048528" s="224"/>
      <c r="BG1048528" s="224"/>
      <c r="BH1048528" s="224"/>
      <c r="BI1048528" s="224"/>
      <c r="BJ1048528" s="224"/>
      <c r="BK1048528" s="224"/>
      <c r="BL1048528" s="224"/>
      <c r="BM1048528" s="224"/>
      <c r="BN1048528" s="224"/>
      <c r="BO1048528" s="224"/>
      <c r="BP1048528" s="224"/>
      <c r="BQ1048528" s="224"/>
      <c r="BR1048528" s="224"/>
      <c r="BS1048528" s="224"/>
      <c r="BT1048528" s="224"/>
      <c r="BU1048528" s="224"/>
      <c r="BV1048528" s="224"/>
      <c r="BW1048528" s="224"/>
      <c r="BX1048528" s="224"/>
      <c r="BY1048528" s="224"/>
      <c r="BZ1048528" s="224"/>
      <c r="CA1048528" s="224"/>
      <c r="CB1048528" s="224"/>
      <c r="CC1048528" s="224"/>
      <c r="CD1048528" s="224"/>
      <c r="CE1048528" s="224"/>
      <c r="CF1048528" s="224"/>
      <c r="CG1048528" s="224"/>
      <c r="CH1048528" s="224"/>
      <c r="CI1048528" s="224"/>
      <c r="CJ1048528" s="224"/>
      <c r="CK1048528" s="224"/>
      <c r="CL1048528" s="224"/>
      <c r="CM1048528" s="224"/>
      <c r="CN1048528" s="224"/>
      <c r="CO1048528" s="224"/>
      <c r="CP1048528" s="224"/>
      <c r="CQ1048528" s="224"/>
      <c r="CR1048528" s="224"/>
      <c r="CS1048528" s="224"/>
      <c r="CT1048528" s="224"/>
      <c r="CU1048528" s="224"/>
      <c r="CV1048528" s="224"/>
      <c r="CW1048528" s="224"/>
      <c r="CX1048528" s="224"/>
      <c r="CY1048528" s="224"/>
      <c r="CZ1048528" s="224"/>
      <c r="DA1048528" s="224"/>
      <c r="DB1048528" s="224"/>
      <c r="DC1048528" s="224"/>
      <c r="DD1048528" s="224"/>
      <c r="DE1048528" s="224"/>
      <c r="DF1048528" s="224"/>
      <c r="DG1048528" s="224"/>
      <c r="DH1048528" s="224"/>
      <c r="DI1048528" s="224"/>
      <c r="DJ1048528" s="224"/>
      <c r="DK1048528" s="224"/>
      <c r="DL1048528" s="224"/>
      <c r="DM1048528" s="224"/>
      <c r="DN1048528" s="224"/>
      <c r="DO1048528" s="224"/>
      <c r="DP1048528" s="224"/>
      <c r="DQ1048528" s="224"/>
      <c r="DR1048528" s="224"/>
      <c r="DS1048528" s="224"/>
      <c r="DT1048528" s="224"/>
      <c r="DU1048528" s="224"/>
      <c r="DV1048528" s="224"/>
      <c r="DW1048528" s="224"/>
      <c r="DX1048528" s="224"/>
      <c r="DY1048528" s="224"/>
      <c r="DZ1048528" s="224"/>
      <c r="EA1048528" s="224"/>
      <c r="EB1048528" s="224"/>
      <c r="EC1048528" s="224"/>
      <c r="ED1048528" s="224"/>
      <c r="EE1048528" s="224"/>
      <c r="EF1048528" s="224"/>
      <c r="EG1048528" s="224"/>
      <c r="EH1048528" s="224"/>
      <c r="EI1048528" s="224"/>
      <c r="EJ1048528" s="224"/>
      <c r="EK1048528" s="224"/>
      <c r="EL1048528" s="224"/>
      <c r="EM1048528" s="224"/>
      <c r="EN1048528" s="224"/>
      <c r="EO1048528" s="224"/>
      <c r="EP1048528" s="224"/>
      <c r="EQ1048528" s="224"/>
      <c r="ER1048528" s="224"/>
      <c r="ES1048528" s="224"/>
      <c r="ET1048528" s="224"/>
      <c r="EU1048528" s="224"/>
      <c r="EV1048528" s="224"/>
      <c r="EW1048528" s="224"/>
      <c r="EX1048528" s="224"/>
      <c r="EY1048528" s="224"/>
      <c r="EZ1048528" s="224"/>
      <c r="FA1048528" s="224"/>
      <c r="FB1048528" s="224"/>
      <c r="FC1048528" s="224"/>
      <c r="FD1048528" s="224"/>
      <c r="FE1048528" s="224"/>
      <c r="FF1048528" s="224"/>
      <c r="FG1048528" s="224"/>
      <c r="FH1048528" s="224"/>
      <c r="FI1048528" s="224"/>
      <c r="FJ1048528" s="224"/>
      <c r="FK1048528" s="224"/>
      <c r="FL1048528" s="224"/>
      <c r="FM1048528" s="224"/>
      <c r="FN1048528" s="224"/>
      <c r="FO1048528" s="224"/>
      <c r="FP1048528" s="224"/>
      <c r="FQ1048528" s="224"/>
      <c r="FR1048528" s="224"/>
      <c r="FS1048528" s="224"/>
      <c r="FT1048528" s="224"/>
      <c r="FU1048528" s="224"/>
      <c r="FV1048528" s="224"/>
      <c r="FW1048528" s="224"/>
      <c r="FX1048528" s="224"/>
      <c r="FY1048528" s="224"/>
      <c r="FZ1048528" s="224"/>
      <c r="GA1048528" s="224"/>
      <c r="GB1048528" s="224"/>
      <c r="GC1048528" s="224"/>
      <c r="GD1048528" s="224"/>
      <c r="GE1048528" s="224"/>
      <c r="GF1048528" s="224"/>
      <c r="GG1048528" s="224"/>
      <c r="GH1048528" s="224"/>
      <c r="GI1048528" s="224"/>
      <c r="GJ1048528" s="224"/>
      <c r="GK1048528" s="224"/>
      <c r="GL1048528" s="224"/>
      <c r="GM1048528" s="224"/>
      <c r="GN1048528" s="224"/>
      <c r="GO1048528" s="224"/>
      <c r="GP1048528" s="224"/>
      <c r="GQ1048528" s="224"/>
      <c r="GR1048528" s="224"/>
      <c r="GS1048528" s="224"/>
      <c r="GT1048528" s="224"/>
      <c r="GU1048528" s="224"/>
      <c r="GV1048528" s="224"/>
      <c r="GW1048528" s="224"/>
      <c r="GX1048528" s="224"/>
      <c r="GY1048528" s="224"/>
      <c r="GZ1048528" s="224"/>
      <c r="HA1048528" s="224"/>
      <c r="HB1048528" s="224"/>
      <c r="HC1048528" s="224"/>
      <c r="HD1048528" s="224"/>
      <c r="HE1048528" s="224"/>
      <c r="HF1048528" s="224"/>
      <c r="HG1048528" s="224"/>
      <c r="HH1048528" s="224"/>
      <c r="HI1048528" s="224"/>
      <c r="HJ1048528" s="224"/>
      <c r="HK1048528" s="224"/>
      <c r="HL1048528" s="224"/>
      <c r="HM1048528" s="224"/>
      <c r="HN1048528" s="224"/>
      <c r="HO1048528" s="224"/>
      <c r="HP1048528" s="224"/>
      <c r="HQ1048528" s="224"/>
      <c r="HR1048528" s="224"/>
      <c r="HS1048528" s="224"/>
      <c r="HT1048528" s="224"/>
      <c r="HU1048528" s="224"/>
      <c r="HV1048528" s="224"/>
      <c r="HW1048528" s="224"/>
      <c r="HX1048528" s="224"/>
      <c r="HY1048528" s="224"/>
      <c r="HZ1048528" s="224"/>
      <c r="IA1048528" s="224"/>
      <c r="IB1048528" s="224"/>
      <c r="IC1048528" s="224"/>
      <c r="ID1048528" s="224"/>
      <c r="IE1048528" s="224"/>
      <c r="IF1048528" s="224"/>
      <c r="IG1048528" s="224"/>
      <c r="IH1048528" s="224"/>
      <c r="II1048528" s="224"/>
      <c r="IJ1048528" s="224"/>
      <c r="IK1048528" s="224"/>
      <c r="IL1048528" s="224"/>
      <c r="IM1048528" s="224"/>
      <c r="IN1048528" s="224"/>
      <c r="IO1048528" s="224"/>
      <c r="IP1048528" s="224"/>
      <c r="IQ1048528" s="224"/>
      <c r="IR1048528" s="224"/>
      <c r="IS1048528" s="224"/>
      <c r="IT1048528" s="224"/>
      <c r="IU1048528" s="224"/>
      <c r="IV1048528" s="224"/>
      <c r="IW1048528" s="224"/>
    </row>
    <row r="1048529" spans="3:257" s="282" customFormat="1" ht="12.75" customHeight="1">
      <c r="C1048529" s="283"/>
      <c r="D1048529" s="283"/>
      <c r="E1048529" s="283"/>
      <c r="F1048529" s="284"/>
      <c r="G1048529" s="224"/>
      <c r="H1048529" s="224"/>
      <c r="I1048529" s="224"/>
      <c r="J1048529" s="224"/>
      <c r="K1048529" s="224"/>
      <c r="L1048529" s="224"/>
      <c r="M1048529" s="224"/>
      <c r="N1048529" s="224"/>
      <c r="O1048529" s="224"/>
      <c r="P1048529" s="224"/>
      <c r="Q1048529" s="224"/>
      <c r="R1048529" s="224"/>
      <c r="S1048529" s="224"/>
      <c r="T1048529" s="224"/>
      <c r="U1048529" s="224"/>
      <c r="V1048529" s="224"/>
      <c r="W1048529" s="224"/>
      <c r="X1048529" s="224"/>
      <c r="Y1048529" s="224"/>
      <c r="Z1048529" s="224"/>
      <c r="AA1048529" s="224"/>
      <c r="AB1048529" s="224"/>
      <c r="AC1048529" s="224"/>
      <c r="AD1048529" s="224"/>
      <c r="AE1048529" s="224"/>
      <c r="AF1048529" s="224"/>
      <c r="AG1048529" s="224"/>
      <c r="AH1048529" s="224"/>
      <c r="AI1048529" s="224"/>
      <c r="AJ1048529" s="224"/>
      <c r="AK1048529" s="224"/>
      <c r="AL1048529" s="224"/>
      <c r="AM1048529" s="224"/>
      <c r="AN1048529" s="224"/>
      <c r="AO1048529" s="224"/>
      <c r="AP1048529" s="224"/>
      <c r="AQ1048529" s="224"/>
      <c r="AR1048529" s="224"/>
      <c r="AS1048529" s="224"/>
      <c r="AT1048529" s="224"/>
      <c r="AU1048529" s="224"/>
      <c r="AV1048529" s="224"/>
      <c r="AW1048529" s="224"/>
      <c r="AX1048529" s="224"/>
      <c r="AY1048529" s="224"/>
      <c r="AZ1048529" s="224"/>
      <c r="BA1048529" s="224"/>
      <c r="BB1048529" s="224"/>
      <c r="BC1048529" s="224"/>
      <c r="BD1048529" s="224"/>
      <c r="BE1048529" s="224"/>
      <c r="BF1048529" s="224"/>
      <c r="BG1048529" s="224"/>
      <c r="BH1048529" s="224"/>
      <c r="BI1048529" s="224"/>
      <c r="BJ1048529" s="224"/>
      <c r="BK1048529" s="224"/>
      <c r="BL1048529" s="224"/>
      <c r="BM1048529" s="224"/>
      <c r="BN1048529" s="224"/>
      <c r="BO1048529" s="224"/>
      <c r="BP1048529" s="224"/>
      <c r="BQ1048529" s="224"/>
      <c r="BR1048529" s="224"/>
      <c r="BS1048529" s="224"/>
      <c r="BT1048529" s="224"/>
      <c r="BU1048529" s="224"/>
      <c r="BV1048529" s="224"/>
      <c r="BW1048529" s="224"/>
      <c r="BX1048529" s="224"/>
      <c r="BY1048529" s="224"/>
      <c r="BZ1048529" s="224"/>
      <c r="CA1048529" s="224"/>
      <c r="CB1048529" s="224"/>
      <c r="CC1048529" s="224"/>
      <c r="CD1048529" s="224"/>
      <c r="CE1048529" s="224"/>
      <c r="CF1048529" s="224"/>
      <c r="CG1048529" s="224"/>
      <c r="CH1048529" s="224"/>
      <c r="CI1048529" s="224"/>
      <c r="CJ1048529" s="224"/>
      <c r="CK1048529" s="224"/>
      <c r="CL1048529" s="224"/>
      <c r="CM1048529" s="224"/>
      <c r="CN1048529" s="224"/>
      <c r="CO1048529" s="224"/>
      <c r="CP1048529" s="224"/>
      <c r="CQ1048529" s="224"/>
      <c r="CR1048529" s="224"/>
      <c r="CS1048529" s="224"/>
      <c r="CT1048529" s="224"/>
      <c r="CU1048529" s="224"/>
      <c r="CV1048529" s="224"/>
      <c r="CW1048529" s="224"/>
      <c r="CX1048529" s="224"/>
      <c r="CY1048529" s="224"/>
      <c r="CZ1048529" s="224"/>
      <c r="DA1048529" s="224"/>
      <c r="DB1048529" s="224"/>
      <c r="DC1048529" s="224"/>
      <c r="DD1048529" s="224"/>
      <c r="DE1048529" s="224"/>
      <c r="DF1048529" s="224"/>
      <c r="DG1048529" s="224"/>
      <c r="DH1048529" s="224"/>
      <c r="DI1048529" s="224"/>
      <c r="DJ1048529" s="224"/>
      <c r="DK1048529" s="224"/>
      <c r="DL1048529" s="224"/>
      <c r="DM1048529" s="224"/>
      <c r="DN1048529" s="224"/>
      <c r="DO1048529" s="224"/>
      <c r="DP1048529" s="224"/>
      <c r="DQ1048529" s="224"/>
      <c r="DR1048529" s="224"/>
      <c r="DS1048529" s="224"/>
      <c r="DT1048529" s="224"/>
      <c r="DU1048529" s="224"/>
      <c r="DV1048529" s="224"/>
      <c r="DW1048529" s="224"/>
      <c r="DX1048529" s="224"/>
      <c r="DY1048529" s="224"/>
      <c r="DZ1048529" s="224"/>
      <c r="EA1048529" s="224"/>
      <c r="EB1048529" s="224"/>
      <c r="EC1048529" s="224"/>
      <c r="ED1048529" s="224"/>
      <c r="EE1048529" s="224"/>
      <c r="EF1048529" s="224"/>
      <c r="EG1048529" s="224"/>
      <c r="EH1048529" s="224"/>
      <c r="EI1048529" s="224"/>
      <c r="EJ1048529" s="224"/>
      <c r="EK1048529" s="224"/>
      <c r="EL1048529" s="224"/>
      <c r="EM1048529" s="224"/>
      <c r="EN1048529" s="224"/>
      <c r="EO1048529" s="224"/>
      <c r="EP1048529" s="224"/>
      <c r="EQ1048529" s="224"/>
      <c r="ER1048529" s="224"/>
      <c r="ES1048529" s="224"/>
      <c r="ET1048529" s="224"/>
      <c r="EU1048529" s="224"/>
      <c r="EV1048529" s="224"/>
      <c r="EW1048529" s="224"/>
      <c r="EX1048529" s="224"/>
      <c r="EY1048529" s="224"/>
      <c r="EZ1048529" s="224"/>
      <c r="FA1048529" s="224"/>
      <c r="FB1048529" s="224"/>
      <c r="FC1048529" s="224"/>
      <c r="FD1048529" s="224"/>
      <c r="FE1048529" s="224"/>
      <c r="FF1048529" s="224"/>
      <c r="FG1048529" s="224"/>
      <c r="FH1048529" s="224"/>
      <c r="FI1048529" s="224"/>
      <c r="FJ1048529" s="224"/>
      <c r="FK1048529" s="224"/>
      <c r="FL1048529" s="224"/>
      <c r="FM1048529" s="224"/>
      <c r="FN1048529" s="224"/>
      <c r="FO1048529" s="224"/>
      <c r="FP1048529" s="224"/>
      <c r="FQ1048529" s="224"/>
      <c r="FR1048529" s="224"/>
      <c r="FS1048529" s="224"/>
      <c r="FT1048529" s="224"/>
      <c r="FU1048529" s="224"/>
      <c r="FV1048529" s="224"/>
      <c r="FW1048529" s="224"/>
      <c r="FX1048529" s="224"/>
      <c r="FY1048529" s="224"/>
      <c r="FZ1048529" s="224"/>
      <c r="GA1048529" s="224"/>
      <c r="GB1048529" s="224"/>
      <c r="GC1048529" s="224"/>
      <c r="GD1048529" s="224"/>
      <c r="GE1048529" s="224"/>
      <c r="GF1048529" s="224"/>
      <c r="GG1048529" s="224"/>
      <c r="GH1048529" s="224"/>
      <c r="GI1048529" s="224"/>
      <c r="GJ1048529" s="224"/>
      <c r="GK1048529" s="224"/>
      <c r="GL1048529" s="224"/>
      <c r="GM1048529" s="224"/>
      <c r="GN1048529" s="224"/>
      <c r="GO1048529" s="224"/>
      <c r="GP1048529" s="224"/>
      <c r="GQ1048529" s="224"/>
      <c r="GR1048529" s="224"/>
      <c r="GS1048529" s="224"/>
      <c r="GT1048529" s="224"/>
      <c r="GU1048529" s="224"/>
      <c r="GV1048529" s="224"/>
      <c r="GW1048529" s="224"/>
      <c r="GX1048529" s="224"/>
      <c r="GY1048529" s="224"/>
      <c r="GZ1048529" s="224"/>
      <c r="HA1048529" s="224"/>
      <c r="HB1048529" s="224"/>
      <c r="HC1048529" s="224"/>
      <c r="HD1048529" s="224"/>
      <c r="HE1048529" s="224"/>
      <c r="HF1048529" s="224"/>
      <c r="HG1048529" s="224"/>
      <c r="HH1048529" s="224"/>
      <c r="HI1048529" s="224"/>
      <c r="HJ1048529" s="224"/>
      <c r="HK1048529" s="224"/>
      <c r="HL1048529" s="224"/>
      <c r="HM1048529" s="224"/>
      <c r="HN1048529" s="224"/>
      <c r="HO1048529" s="224"/>
      <c r="HP1048529" s="224"/>
      <c r="HQ1048529" s="224"/>
      <c r="HR1048529" s="224"/>
      <c r="HS1048529" s="224"/>
      <c r="HT1048529" s="224"/>
      <c r="HU1048529" s="224"/>
      <c r="HV1048529" s="224"/>
      <c r="HW1048529" s="224"/>
      <c r="HX1048529" s="224"/>
      <c r="HY1048529" s="224"/>
      <c r="HZ1048529" s="224"/>
      <c r="IA1048529" s="224"/>
      <c r="IB1048529" s="224"/>
      <c r="IC1048529" s="224"/>
      <c r="ID1048529" s="224"/>
      <c r="IE1048529" s="224"/>
      <c r="IF1048529" s="224"/>
      <c r="IG1048529" s="224"/>
      <c r="IH1048529" s="224"/>
      <c r="II1048529" s="224"/>
      <c r="IJ1048529" s="224"/>
      <c r="IK1048529" s="224"/>
      <c r="IL1048529" s="224"/>
      <c r="IM1048529" s="224"/>
      <c r="IN1048529" s="224"/>
      <c r="IO1048529" s="224"/>
      <c r="IP1048529" s="224"/>
      <c r="IQ1048529" s="224"/>
      <c r="IR1048529" s="224"/>
      <c r="IS1048529" s="224"/>
      <c r="IT1048529" s="224"/>
      <c r="IU1048529" s="224"/>
      <c r="IV1048529" s="224"/>
      <c r="IW1048529" s="224"/>
    </row>
    <row r="1048530" spans="3:257" s="282" customFormat="1" ht="12.75" customHeight="1">
      <c r="C1048530" s="283"/>
      <c r="D1048530" s="283"/>
      <c r="E1048530" s="283"/>
      <c r="F1048530" s="284"/>
      <c r="G1048530" s="224"/>
      <c r="H1048530" s="224"/>
      <c r="I1048530" s="224"/>
      <c r="J1048530" s="224"/>
      <c r="K1048530" s="224"/>
      <c r="L1048530" s="224"/>
      <c r="M1048530" s="224"/>
      <c r="N1048530" s="224"/>
      <c r="O1048530" s="224"/>
      <c r="P1048530" s="224"/>
      <c r="Q1048530" s="224"/>
      <c r="R1048530" s="224"/>
      <c r="S1048530" s="224"/>
      <c r="T1048530" s="224"/>
      <c r="U1048530" s="224"/>
      <c r="V1048530" s="224"/>
      <c r="W1048530" s="224"/>
      <c r="X1048530" s="224"/>
      <c r="Y1048530" s="224"/>
      <c r="Z1048530" s="224"/>
      <c r="AA1048530" s="224"/>
      <c r="AB1048530" s="224"/>
      <c r="AC1048530" s="224"/>
      <c r="AD1048530" s="224"/>
      <c r="AE1048530" s="224"/>
      <c r="AF1048530" s="224"/>
      <c r="AG1048530" s="224"/>
      <c r="AH1048530" s="224"/>
      <c r="AI1048530" s="224"/>
      <c r="AJ1048530" s="224"/>
      <c r="AK1048530" s="224"/>
      <c r="AL1048530" s="224"/>
      <c r="AM1048530" s="224"/>
      <c r="AN1048530" s="224"/>
      <c r="AO1048530" s="224"/>
      <c r="AP1048530" s="224"/>
      <c r="AQ1048530" s="224"/>
      <c r="AR1048530" s="224"/>
      <c r="AS1048530" s="224"/>
      <c r="AT1048530" s="224"/>
      <c r="AU1048530" s="224"/>
      <c r="AV1048530" s="224"/>
      <c r="AW1048530" s="224"/>
      <c r="AX1048530" s="224"/>
      <c r="AY1048530" s="224"/>
      <c r="AZ1048530" s="224"/>
      <c r="BA1048530" s="224"/>
      <c r="BB1048530" s="224"/>
      <c r="BC1048530" s="224"/>
      <c r="BD1048530" s="224"/>
      <c r="BE1048530" s="224"/>
      <c r="BF1048530" s="224"/>
      <c r="BG1048530" s="224"/>
      <c r="BH1048530" s="224"/>
      <c r="BI1048530" s="224"/>
      <c r="BJ1048530" s="224"/>
      <c r="BK1048530" s="224"/>
      <c r="BL1048530" s="224"/>
      <c r="BM1048530" s="224"/>
      <c r="BN1048530" s="224"/>
      <c r="BO1048530" s="224"/>
      <c r="BP1048530" s="224"/>
      <c r="BQ1048530" s="224"/>
      <c r="BR1048530" s="224"/>
      <c r="BS1048530" s="224"/>
      <c r="BT1048530" s="224"/>
      <c r="BU1048530" s="224"/>
      <c r="BV1048530" s="224"/>
      <c r="BW1048530" s="224"/>
      <c r="BX1048530" s="224"/>
      <c r="BY1048530" s="224"/>
      <c r="BZ1048530" s="224"/>
      <c r="CA1048530" s="224"/>
      <c r="CB1048530" s="224"/>
      <c r="CC1048530" s="224"/>
      <c r="CD1048530" s="224"/>
      <c r="CE1048530" s="224"/>
      <c r="CF1048530" s="224"/>
      <c r="CG1048530" s="224"/>
      <c r="CH1048530" s="224"/>
      <c r="CI1048530" s="224"/>
      <c r="CJ1048530" s="224"/>
      <c r="CK1048530" s="224"/>
      <c r="CL1048530" s="224"/>
      <c r="CM1048530" s="224"/>
      <c r="CN1048530" s="224"/>
      <c r="CO1048530" s="224"/>
      <c r="CP1048530" s="224"/>
      <c r="CQ1048530" s="224"/>
      <c r="CR1048530" s="224"/>
      <c r="CS1048530" s="224"/>
      <c r="CT1048530" s="224"/>
      <c r="CU1048530" s="224"/>
      <c r="CV1048530" s="224"/>
      <c r="CW1048530" s="224"/>
      <c r="CX1048530" s="224"/>
      <c r="CY1048530" s="224"/>
      <c r="CZ1048530" s="224"/>
      <c r="DA1048530" s="224"/>
      <c r="DB1048530" s="224"/>
      <c r="DC1048530" s="224"/>
      <c r="DD1048530" s="224"/>
      <c r="DE1048530" s="224"/>
      <c r="DF1048530" s="224"/>
      <c r="DG1048530" s="224"/>
      <c r="DH1048530" s="224"/>
      <c r="DI1048530" s="224"/>
      <c r="DJ1048530" s="224"/>
      <c r="DK1048530" s="224"/>
      <c r="DL1048530" s="224"/>
      <c r="DM1048530" s="224"/>
      <c r="DN1048530" s="224"/>
      <c r="DO1048530" s="224"/>
      <c r="DP1048530" s="224"/>
      <c r="DQ1048530" s="224"/>
      <c r="DR1048530" s="224"/>
      <c r="DS1048530" s="224"/>
      <c r="DT1048530" s="224"/>
      <c r="DU1048530" s="224"/>
      <c r="DV1048530" s="224"/>
      <c r="DW1048530" s="224"/>
      <c r="DX1048530" s="224"/>
      <c r="DY1048530" s="224"/>
      <c r="DZ1048530" s="224"/>
      <c r="EA1048530" s="224"/>
      <c r="EB1048530" s="224"/>
      <c r="EC1048530" s="224"/>
      <c r="ED1048530" s="224"/>
      <c r="EE1048530" s="224"/>
      <c r="EF1048530" s="224"/>
      <c r="EG1048530" s="224"/>
      <c r="EH1048530" s="224"/>
      <c r="EI1048530" s="224"/>
      <c r="EJ1048530" s="224"/>
      <c r="EK1048530" s="224"/>
      <c r="EL1048530" s="224"/>
      <c r="EM1048530" s="224"/>
      <c r="EN1048530" s="224"/>
      <c r="EO1048530" s="224"/>
      <c r="EP1048530" s="224"/>
      <c r="EQ1048530" s="224"/>
      <c r="ER1048530" s="224"/>
      <c r="ES1048530" s="224"/>
      <c r="ET1048530" s="224"/>
      <c r="EU1048530" s="224"/>
      <c r="EV1048530" s="224"/>
      <c r="EW1048530" s="224"/>
      <c r="EX1048530" s="224"/>
      <c r="EY1048530" s="224"/>
      <c r="EZ1048530" s="224"/>
      <c r="FA1048530" s="224"/>
      <c r="FB1048530" s="224"/>
      <c r="FC1048530" s="224"/>
      <c r="FD1048530" s="224"/>
      <c r="FE1048530" s="224"/>
      <c r="FF1048530" s="224"/>
      <c r="FG1048530" s="224"/>
      <c r="FH1048530" s="224"/>
      <c r="FI1048530" s="224"/>
      <c r="FJ1048530" s="224"/>
      <c r="FK1048530" s="224"/>
      <c r="FL1048530" s="224"/>
      <c r="FM1048530" s="224"/>
      <c r="FN1048530" s="224"/>
      <c r="FO1048530" s="224"/>
      <c r="FP1048530" s="224"/>
      <c r="FQ1048530" s="224"/>
      <c r="FR1048530" s="224"/>
      <c r="FS1048530" s="224"/>
      <c r="FT1048530" s="224"/>
      <c r="FU1048530" s="224"/>
      <c r="FV1048530" s="224"/>
      <c r="FW1048530" s="224"/>
      <c r="FX1048530" s="224"/>
      <c r="FY1048530" s="224"/>
      <c r="FZ1048530" s="224"/>
      <c r="GA1048530" s="224"/>
      <c r="GB1048530" s="224"/>
      <c r="GC1048530" s="224"/>
      <c r="GD1048530" s="224"/>
      <c r="GE1048530" s="224"/>
      <c r="GF1048530" s="224"/>
      <c r="GG1048530" s="224"/>
      <c r="GH1048530" s="224"/>
      <c r="GI1048530" s="224"/>
      <c r="GJ1048530" s="224"/>
      <c r="GK1048530" s="224"/>
      <c r="GL1048530" s="224"/>
      <c r="GM1048530" s="224"/>
      <c r="GN1048530" s="224"/>
      <c r="GO1048530" s="224"/>
      <c r="GP1048530" s="224"/>
      <c r="GQ1048530" s="224"/>
      <c r="GR1048530" s="224"/>
      <c r="GS1048530" s="224"/>
      <c r="GT1048530" s="224"/>
      <c r="GU1048530" s="224"/>
      <c r="GV1048530" s="224"/>
      <c r="GW1048530" s="224"/>
      <c r="GX1048530" s="224"/>
      <c r="GY1048530" s="224"/>
      <c r="GZ1048530" s="224"/>
      <c r="HA1048530" s="224"/>
      <c r="HB1048530" s="224"/>
      <c r="HC1048530" s="224"/>
      <c r="HD1048530" s="224"/>
      <c r="HE1048530" s="224"/>
      <c r="HF1048530" s="224"/>
      <c r="HG1048530" s="224"/>
      <c r="HH1048530" s="224"/>
      <c r="HI1048530" s="224"/>
      <c r="HJ1048530" s="224"/>
      <c r="HK1048530" s="224"/>
      <c r="HL1048530" s="224"/>
      <c r="HM1048530" s="224"/>
      <c r="HN1048530" s="224"/>
      <c r="HO1048530" s="224"/>
      <c r="HP1048530" s="224"/>
      <c r="HQ1048530" s="224"/>
      <c r="HR1048530" s="224"/>
      <c r="HS1048530" s="224"/>
      <c r="HT1048530" s="224"/>
      <c r="HU1048530" s="224"/>
      <c r="HV1048530" s="224"/>
      <c r="HW1048530" s="224"/>
      <c r="HX1048530" s="224"/>
      <c r="HY1048530" s="224"/>
      <c r="HZ1048530" s="224"/>
      <c r="IA1048530" s="224"/>
      <c r="IB1048530" s="224"/>
      <c r="IC1048530" s="224"/>
      <c r="ID1048530" s="224"/>
      <c r="IE1048530" s="224"/>
      <c r="IF1048530" s="224"/>
      <c r="IG1048530" s="224"/>
      <c r="IH1048530" s="224"/>
      <c r="II1048530" s="224"/>
      <c r="IJ1048530" s="224"/>
      <c r="IK1048530" s="224"/>
      <c r="IL1048530" s="224"/>
      <c r="IM1048530" s="224"/>
      <c r="IN1048530" s="224"/>
      <c r="IO1048530" s="224"/>
      <c r="IP1048530" s="224"/>
      <c r="IQ1048530" s="224"/>
      <c r="IR1048530" s="224"/>
      <c r="IS1048530" s="224"/>
      <c r="IT1048530" s="224"/>
      <c r="IU1048530" s="224"/>
      <c r="IV1048530" s="224"/>
      <c r="IW1048530" s="224"/>
    </row>
    <row r="1048531" spans="3:257" s="282" customFormat="1" ht="12.75" customHeight="1">
      <c r="C1048531" s="283"/>
      <c r="D1048531" s="283"/>
      <c r="E1048531" s="283"/>
      <c r="F1048531" s="284"/>
      <c r="G1048531" s="224"/>
      <c r="H1048531" s="224"/>
      <c r="I1048531" s="224"/>
      <c r="J1048531" s="224"/>
      <c r="K1048531" s="224"/>
      <c r="L1048531" s="224"/>
      <c r="M1048531" s="224"/>
      <c r="N1048531" s="224"/>
      <c r="O1048531" s="224"/>
      <c r="P1048531" s="224"/>
      <c r="Q1048531" s="224"/>
      <c r="R1048531" s="224"/>
      <c r="S1048531" s="224"/>
      <c r="T1048531" s="224"/>
      <c r="U1048531" s="224"/>
      <c r="V1048531" s="224"/>
      <c r="W1048531" s="224"/>
      <c r="X1048531" s="224"/>
      <c r="Y1048531" s="224"/>
      <c r="Z1048531" s="224"/>
      <c r="AA1048531" s="224"/>
      <c r="AB1048531" s="224"/>
      <c r="AC1048531" s="224"/>
      <c r="AD1048531" s="224"/>
      <c r="AE1048531" s="224"/>
      <c r="AF1048531" s="224"/>
      <c r="AG1048531" s="224"/>
      <c r="AH1048531" s="224"/>
      <c r="AI1048531" s="224"/>
      <c r="AJ1048531" s="224"/>
      <c r="AK1048531" s="224"/>
      <c r="AL1048531" s="224"/>
      <c r="AM1048531" s="224"/>
      <c r="AN1048531" s="224"/>
      <c r="AO1048531" s="224"/>
      <c r="AP1048531" s="224"/>
      <c r="AQ1048531" s="224"/>
      <c r="AR1048531" s="224"/>
      <c r="AS1048531" s="224"/>
      <c r="AT1048531" s="224"/>
      <c r="AU1048531" s="224"/>
      <c r="AV1048531" s="224"/>
      <c r="AW1048531" s="224"/>
      <c r="AX1048531" s="224"/>
      <c r="AY1048531" s="224"/>
      <c r="AZ1048531" s="224"/>
      <c r="BA1048531" s="224"/>
      <c r="BB1048531" s="224"/>
      <c r="BC1048531" s="224"/>
      <c r="BD1048531" s="224"/>
      <c r="BE1048531" s="224"/>
      <c r="BF1048531" s="224"/>
      <c r="BG1048531" s="224"/>
      <c r="BH1048531" s="224"/>
      <c r="BI1048531" s="224"/>
      <c r="BJ1048531" s="224"/>
      <c r="BK1048531" s="224"/>
      <c r="BL1048531" s="224"/>
      <c r="BM1048531" s="224"/>
      <c r="BN1048531" s="224"/>
      <c r="BO1048531" s="224"/>
      <c r="BP1048531" s="224"/>
      <c r="BQ1048531" s="224"/>
      <c r="BR1048531" s="224"/>
      <c r="BS1048531" s="224"/>
      <c r="BT1048531" s="224"/>
      <c r="BU1048531" s="224"/>
      <c r="BV1048531" s="224"/>
      <c r="BW1048531" s="224"/>
      <c r="BX1048531" s="224"/>
      <c r="BY1048531" s="224"/>
      <c r="BZ1048531" s="224"/>
      <c r="CA1048531" s="224"/>
      <c r="CB1048531" s="224"/>
      <c r="CC1048531" s="224"/>
      <c r="CD1048531" s="224"/>
      <c r="CE1048531" s="224"/>
      <c r="CF1048531" s="224"/>
      <c r="CG1048531" s="224"/>
      <c r="CH1048531" s="224"/>
      <c r="CI1048531" s="224"/>
      <c r="CJ1048531" s="224"/>
      <c r="CK1048531" s="224"/>
      <c r="CL1048531" s="224"/>
      <c r="CM1048531" s="224"/>
      <c r="CN1048531" s="224"/>
      <c r="CO1048531" s="224"/>
      <c r="CP1048531" s="224"/>
      <c r="CQ1048531" s="224"/>
      <c r="CR1048531" s="224"/>
      <c r="CS1048531" s="224"/>
      <c r="CT1048531" s="224"/>
      <c r="CU1048531" s="224"/>
      <c r="CV1048531" s="224"/>
      <c r="CW1048531" s="224"/>
      <c r="CX1048531" s="224"/>
      <c r="CY1048531" s="224"/>
      <c r="CZ1048531" s="224"/>
      <c r="DA1048531" s="224"/>
      <c r="DB1048531" s="224"/>
      <c r="DC1048531" s="224"/>
      <c r="DD1048531" s="224"/>
      <c r="DE1048531" s="224"/>
      <c r="DF1048531" s="224"/>
      <c r="DG1048531" s="224"/>
      <c r="DH1048531" s="224"/>
      <c r="DI1048531" s="224"/>
      <c r="DJ1048531" s="224"/>
      <c r="DK1048531" s="224"/>
      <c r="DL1048531" s="224"/>
      <c r="DM1048531" s="224"/>
      <c r="DN1048531" s="224"/>
      <c r="DO1048531" s="224"/>
      <c r="DP1048531" s="224"/>
      <c r="DQ1048531" s="224"/>
      <c r="DR1048531" s="224"/>
      <c r="DS1048531" s="224"/>
      <c r="DT1048531" s="224"/>
      <c r="DU1048531" s="224"/>
      <c r="DV1048531" s="224"/>
      <c r="DW1048531" s="224"/>
      <c r="DX1048531" s="224"/>
      <c r="DY1048531" s="224"/>
      <c r="DZ1048531" s="224"/>
      <c r="EA1048531" s="224"/>
      <c r="EB1048531" s="224"/>
      <c r="EC1048531" s="224"/>
      <c r="ED1048531" s="224"/>
      <c r="EE1048531" s="224"/>
      <c r="EF1048531" s="224"/>
      <c r="EG1048531" s="224"/>
      <c r="EH1048531" s="224"/>
      <c r="EI1048531" s="224"/>
      <c r="EJ1048531" s="224"/>
      <c r="EK1048531" s="224"/>
      <c r="EL1048531" s="224"/>
      <c r="EM1048531" s="224"/>
      <c r="EN1048531" s="224"/>
      <c r="EO1048531" s="224"/>
      <c r="EP1048531" s="224"/>
      <c r="EQ1048531" s="224"/>
      <c r="ER1048531" s="224"/>
      <c r="ES1048531" s="224"/>
      <c r="ET1048531" s="224"/>
      <c r="EU1048531" s="224"/>
      <c r="EV1048531" s="224"/>
      <c r="EW1048531" s="224"/>
      <c r="EX1048531" s="224"/>
      <c r="EY1048531" s="224"/>
      <c r="EZ1048531" s="224"/>
      <c r="FA1048531" s="224"/>
      <c r="FB1048531" s="224"/>
      <c r="FC1048531" s="224"/>
      <c r="FD1048531" s="224"/>
      <c r="FE1048531" s="224"/>
      <c r="FF1048531" s="224"/>
      <c r="FG1048531" s="224"/>
      <c r="FH1048531" s="224"/>
      <c r="FI1048531" s="224"/>
      <c r="FJ1048531" s="224"/>
      <c r="FK1048531" s="224"/>
      <c r="FL1048531" s="224"/>
      <c r="FM1048531" s="224"/>
      <c r="FN1048531" s="224"/>
      <c r="FO1048531" s="224"/>
      <c r="FP1048531" s="224"/>
      <c r="FQ1048531" s="224"/>
      <c r="FR1048531" s="224"/>
      <c r="FS1048531" s="224"/>
      <c r="FT1048531" s="224"/>
      <c r="FU1048531" s="224"/>
      <c r="FV1048531" s="224"/>
      <c r="FW1048531" s="224"/>
      <c r="FX1048531" s="224"/>
      <c r="FY1048531" s="224"/>
      <c r="FZ1048531" s="224"/>
      <c r="GA1048531" s="224"/>
      <c r="GB1048531" s="224"/>
      <c r="GC1048531" s="224"/>
      <c r="GD1048531" s="224"/>
      <c r="GE1048531" s="224"/>
      <c r="GF1048531" s="224"/>
      <c r="GG1048531" s="224"/>
      <c r="GH1048531" s="224"/>
      <c r="GI1048531" s="224"/>
      <c r="GJ1048531" s="224"/>
      <c r="GK1048531" s="224"/>
      <c r="GL1048531" s="224"/>
      <c r="GM1048531" s="224"/>
      <c r="GN1048531" s="224"/>
      <c r="GO1048531" s="224"/>
      <c r="GP1048531" s="224"/>
      <c r="GQ1048531" s="224"/>
      <c r="GR1048531" s="224"/>
      <c r="GS1048531" s="224"/>
      <c r="GT1048531" s="224"/>
      <c r="GU1048531" s="224"/>
      <c r="GV1048531" s="224"/>
      <c r="GW1048531" s="224"/>
      <c r="GX1048531" s="224"/>
      <c r="GY1048531" s="224"/>
      <c r="GZ1048531" s="224"/>
      <c r="HA1048531" s="224"/>
      <c r="HB1048531" s="224"/>
      <c r="HC1048531" s="224"/>
      <c r="HD1048531" s="224"/>
      <c r="HE1048531" s="224"/>
      <c r="HF1048531" s="224"/>
      <c r="HG1048531" s="224"/>
      <c r="HH1048531" s="224"/>
      <c r="HI1048531" s="224"/>
      <c r="HJ1048531" s="224"/>
      <c r="HK1048531" s="224"/>
      <c r="HL1048531" s="224"/>
      <c r="HM1048531" s="224"/>
      <c r="HN1048531" s="224"/>
      <c r="HO1048531" s="224"/>
      <c r="HP1048531" s="224"/>
      <c r="HQ1048531" s="224"/>
      <c r="HR1048531" s="224"/>
      <c r="HS1048531" s="224"/>
      <c r="HT1048531" s="224"/>
      <c r="HU1048531" s="224"/>
      <c r="HV1048531" s="224"/>
      <c r="HW1048531" s="224"/>
      <c r="HX1048531" s="224"/>
      <c r="HY1048531" s="224"/>
      <c r="HZ1048531" s="224"/>
      <c r="IA1048531" s="224"/>
      <c r="IB1048531" s="224"/>
      <c r="IC1048531" s="224"/>
      <c r="ID1048531" s="224"/>
      <c r="IE1048531" s="224"/>
      <c r="IF1048531" s="224"/>
      <c r="IG1048531" s="224"/>
      <c r="IH1048531" s="224"/>
      <c r="II1048531" s="224"/>
      <c r="IJ1048531" s="224"/>
      <c r="IK1048531" s="224"/>
      <c r="IL1048531" s="224"/>
      <c r="IM1048531" s="224"/>
      <c r="IN1048531" s="224"/>
      <c r="IO1048531" s="224"/>
      <c r="IP1048531" s="224"/>
      <c r="IQ1048531" s="224"/>
      <c r="IR1048531" s="224"/>
      <c r="IS1048531" s="224"/>
      <c r="IT1048531" s="224"/>
      <c r="IU1048531" s="224"/>
      <c r="IV1048531" s="224"/>
      <c r="IW1048531" s="224"/>
    </row>
    <row r="1048532" spans="3:257" s="282" customFormat="1" ht="12.75" customHeight="1">
      <c r="C1048532" s="283"/>
      <c r="D1048532" s="283"/>
      <c r="E1048532" s="283"/>
      <c r="F1048532" s="284"/>
      <c r="G1048532" s="224"/>
      <c r="H1048532" s="224"/>
      <c r="I1048532" s="224"/>
      <c r="J1048532" s="224"/>
      <c r="K1048532" s="224"/>
      <c r="L1048532" s="224"/>
      <c r="M1048532" s="224"/>
      <c r="N1048532" s="224"/>
      <c r="O1048532" s="224"/>
      <c r="P1048532" s="224"/>
      <c r="Q1048532" s="224"/>
      <c r="R1048532" s="224"/>
      <c r="S1048532" s="224"/>
      <c r="T1048532" s="224"/>
      <c r="U1048532" s="224"/>
      <c r="V1048532" s="224"/>
      <c r="W1048532" s="224"/>
      <c r="X1048532" s="224"/>
      <c r="Y1048532" s="224"/>
      <c r="Z1048532" s="224"/>
      <c r="AA1048532" s="224"/>
      <c r="AB1048532" s="224"/>
      <c r="AC1048532" s="224"/>
      <c r="AD1048532" s="224"/>
      <c r="AE1048532" s="224"/>
      <c r="AF1048532" s="224"/>
      <c r="AG1048532" s="224"/>
      <c r="AH1048532" s="224"/>
      <c r="AI1048532" s="224"/>
      <c r="AJ1048532" s="224"/>
      <c r="AK1048532" s="224"/>
      <c r="AL1048532" s="224"/>
      <c r="AM1048532" s="224"/>
      <c r="AN1048532" s="224"/>
      <c r="AO1048532" s="224"/>
      <c r="AP1048532" s="224"/>
      <c r="AQ1048532" s="224"/>
      <c r="AR1048532" s="224"/>
      <c r="AS1048532" s="224"/>
      <c r="AT1048532" s="224"/>
      <c r="AU1048532" s="224"/>
      <c r="AV1048532" s="224"/>
      <c r="AW1048532" s="224"/>
      <c r="AX1048532" s="224"/>
      <c r="AY1048532" s="224"/>
      <c r="AZ1048532" s="224"/>
      <c r="BA1048532" s="224"/>
      <c r="BB1048532" s="224"/>
      <c r="BC1048532" s="224"/>
      <c r="BD1048532" s="224"/>
      <c r="BE1048532" s="224"/>
      <c r="BF1048532" s="224"/>
      <c r="BG1048532" s="224"/>
      <c r="BH1048532" s="224"/>
      <c r="BI1048532" s="224"/>
      <c r="BJ1048532" s="224"/>
      <c r="BK1048532" s="224"/>
      <c r="BL1048532" s="224"/>
      <c r="BM1048532" s="224"/>
      <c r="BN1048532" s="224"/>
      <c r="BO1048532" s="224"/>
      <c r="BP1048532" s="224"/>
      <c r="BQ1048532" s="224"/>
      <c r="BR1048532" s="224"/>
      <c r="BS1048532" s="224"/>
      <c r="BT1048532" s="224"/>
      <c r="BU1048532" s="224"/>
      <c r="BV1048532" s="224"/>
      <c r="BW1048532" s="224"/>
      <c r="BX1048532" s="224"/>
      <c r="BY1048532" s="224"/>
      <c r="BZ1048532" s="224"/>
      <c r="CA1048532" s="224"/>
      <c r="CB1048532" s="224"/>
      <c r="CC1048532" s="224"/>
      <c r="CD1048532" s="224"/>
      <c r="CE1048532" s="224"/>
      <c r="CF1048532" s="224"/>
      <c r="CG1048532" s="224"/>
      <c r="CH1048532" s="224"/>
      <c r="CI1048532" s="224"/>
      <c r="CJ1048532" s="224"/>
      <c r="CK1048532" s="224"/>
      <c r="CL1048532" s="224"/>
      <c r="CM1048532" s="224"/>
      <c r="CN1048532" s="224"/>
      <c r="CO1048532" s="224"/>
      <c r="CP1048532" s="224"/>
      <c r="CQ1048532" s="224"/>
      <c r="CR1048532" s="224"/>
      <c r="CS1048532" s="224"/>
      <c r="CT1048532" s="224"/>
      <c r="CU1048532" s="224"/>
      <c r="CV1048532" s="224"/>
      <c r="CW1048532" s="224"/>
      <c r="CX1048532" s="224"/>
      <c r="CY1048532" s="224"/>
      <c r="CZ1048532" s="224"/>
      <c r="DA1048532" s="224"/>
      <c r="DB1048532" s="224"/>
      <c r="DC1048532" s="224"/>
      <c r="DD1048532" s="224"/>
      <c r="DE1048532" s="224"/>
      <c r="DF1048532" s="224"/>
      <c r="DG1048532" s="224"/>
      <c r="DH1048532" s="224"/>
      <c r="DI1048532" s="224"/>
      <c r="DJ1048532" s="224"/>
      <c r="DK1048532" s="224"/>
      <c r="DL1048532" s="224"/>
      <c r="DM1048532" s="224"/>
      <c r="DN1048532" s="224"/>
      <c r="DO1048532" s="224"/>
      <c r="DP1048532" s="224"/>
      <c r="DQ1048532" s="224"/>
      <c r="DR1048532" s="224"/>
      <c r="DS1048532" s="224"/>
      <c r="DT1048532" s="224"/>
      <c r="DU1048532" s="224"/>
      <c r="DV1048532" s="224"/>
      <c r="DW1048532" s="224"/>
      <c r="DX1048532" s="224"/>
      <c r="DY1048532" s="224"/>
      <c r="DZ1048532" s="224"/>
      <c r="EA1048532" s="224"/>
      <c r="EB1048532" s="224"/>
      <c r="EC1048532" s="224"/>
      <c r="ED1048532" s="224"/>
      <c r="EE1048532" s="224"/>
      <c r="EF1048532" s="224"/>
      <c r="EG1048532" s="224"/>
      <c r="EH1048532" s="224"/>
      <c r="EI1048532" s="224"/>
      <c r="EJ1048532" s="224"/>
      <c r="EK1048532" s="224"/>
      <c r="EL1048532" s="224"/>
      <c r="EM1048532" s="224"/>
      <c r="EN1048532" s="224"/>
      <c r="EO1048532" s="224"/>
      <c r="EP1048532" s="224"/>
      <c r="EQ1048532" s="224"/>
      <c r="ER1048532" s="224"/>
      <c r="ES1048532" s="224"/>
      <c r="ET1048532" s="224"/>
      <c r="EU1048532" s="224"/>
      <c r="EV1048532" s="224"/>
      <c r="EW1048532" s="224"/>
      <c r="EX1048532" s="224"/>
      <c r="EY1048532" s="224"/>
      <c r="EZ1048532" s="224"/>
      <c r="FA1048532" s="224"/>
      <c r="FB1048532" s="224"/>
      <c r="FC1048532" s="224"/>
      <c r="FD1048532" s="224"/>
      <c r="FE1048532" s="224"/>
      <c r="FF1048532" s="224"/>
      <c r="FG1048532" s="224"/>
      <c r="FH1048532" s="224"/>
      <c r="FI1048532" s="224"/>
      <c r="FJ1048532" s="224"/>
      <c r="FK1048532" s="224"/>
      <c r="FL1048532" s="224"/>
      <c r="FM1048532" s="224"/>
      <c r="FN1048532" s="224"/>
      <c r="FO1048532" s="224"/>
      <c r="FP1048532" s="224"/>
      <c r="FQ1048532" s="224"/>
      <c r="FR1048532" s="224"/>
      <c r="FS1048532" s="224"/>
      <c r="FT1048532" s="224"/>
      <c r="FU1048532" s="224"/>
      <c r="FV1048532" s="224"/>
      <c r="FW1048532" s="224"/>
      <c r="FX1048532" s="224"/>
      <c r="FY1048532" s="224"/>
      <c r="FZ1048532" s="224"/>
      <c r="GA1048532" s="224"/>
      <c r="GB1048532" s="224"/>
      <c r="GC1048532" s="224"/>
      <c r="GD1048532" s="224"/>
      <c r="GE1048532" s="224"/>
      <c r="GF1048532" s="224"/>
      <c r="GG1048532" s="224"/>
      <c r="GH1048532" s="224"/>
      <c r="GI1048532" s="224"/>
      <c r="GJ1048532" s="224"/>
      <c r="GK1048532" s="224"/>
      <c r="GL1048532" s="224"/>
      <c r="GM1048532" s="224"/>
      <c r="GN1048532" s="224"/>
      <c r="GO1048532" s="224"/>
      <c r="GP1048532" s="224"/>
      <c r="GQ1048532" s="224"/>
      <c r="GR1048532" s="224"/>
      <c r="GS1048532" s="224"/>
      <c r="GT1048532" s="224"/>
      <c r="GU1048532" s="224"/>
      <c r="GV1048532" s="224"/>
      <c r="GW1048532" s="224"/>
      <c r="GX1048532" s="224"/>
      <c r="GY1048532" s="224"/>
      <c r="GZ1048532" s="224"/>
      <c r="HA1048532" s="224"/>
      <c r="HB1048532" s="224"/>
      <c r="HC1048532" s="224"/>
      <c r="HD1048532" s="224"/>
      <c r="HE1048532" s="224"/>
      <c r="HF1048532" s="224"/>
      <c r="HG1048532" s="224"/>
      <c r="HH1048532" s="224"/>
      <c r="HI1048532" s="224"/>
      <c r="HJ1048532" s="224"/>
      <c r="HK1048532" s="224"/>
      <c r="HL1048532" s="224"/>
      <c r="HM1048532" s="224"/>
      <c r="HN1048532" s="224"/>
      <c r="HO1048532" s="224"/>
      <c r="HP1048532" s="224"/>
      <c r="HQ1048532" s="224"/>
      <c r="HR1048532" s="224"/>
      <c r="HS1048532" s="224"/>
      <c r="HT1048532" s="224"/>
      <c r="HU1048532" s="224"/>
      <c r="HV1048532" s="224"/>
      <c r="HW1048532" s="224"/>
      <c r="HX1048532" s="224"/>
      <c r="HY1048532" s="224"/>
      <c r="HZ1048532" s="224"/>
      <c r="IA1048532" s="224"/>
      <c r="IB1048532" s="224"/>
      <c r="IC1048532" s="224"/>
      <c r="ID1048532" s="224"/>
      <c r="IE1048532" s="224"/>
      <c r="IF1048532" s="224"/>
      <c r="IG1048532" s="224"/>
      <c r="IH1048532" s="224"/>
      <c r="II1048532" s="224"/>
      <c r="IJ1048532" s="224"/>
      <c r="IK1048532" s="224"/>
      <c r="IL1048532" s="224"/>
      <c r="IM1048532" s="224"/>
      <c r="IN1048532" s="224"/>
      <c r="IO1048532" s="224"/>
      <c r="IP1048532" s="224"/>
      <c r="IQ1048532" s="224"/>
      <c r="IR1048532" s="224"/>
      <c r="IS1048532" s="224"/>
      <c r="IT1048532" s="224"/>
      <c r="IU1048532" s="224"/>
      <c r="IV1048532" s="224"/>
      <c r="IW1048532" s="224"/>
    </row>
    <row r="1048533" spans="3:257" s="282" customFormat="1" ht="12.75" customHeight="1">
      <c r="C1048533" s="283"/>
      <c r="D1048533" s="283"/>
      <c r="E1048533" s="283"/>
      <c r="F1048533" s="284"/>
      <c r="G1048533" s="224"/>
      <c r="H1048533" s="224"/>
      <c r="I1048533" s="224"/>
      <c r="J1048533" s="224"/>
      <c r="K1048533" s="224"/>
      <c r="L1048533" s="224"/>
      <c r="M1048533" s="224"/>
      <c r="N1048533" s="224"/>
      <c r="O1048533" s="224"/>
      <c r="P1048533" s="224"/>
      <c r="Q1048533" s="224"/>
      <c r="R1048533" s="224"/>
      <c r="S1048533" s="224"/>
      <c r="T1048533" s="224"/>
      <c r="U1048533" s="224"/>
      <c r="V1048533" s="224"/>
      <c r="W1048533" s="224"/>
      <c r="X1048533" s="224"/>
      <c r="Y1048533" s="224"/>
      <c r="Z1048533" s="224"/>
      <c r="AA1048533" s="224"/>
      <c r="AB1048533" s="224"/>
      <c r="AC1048533" s="224"/>
      <c r="AD1048533" s="224"/>
      <c r="AE1048533" s="224"/>
      <c r="AF1048533" s="224"/>
      <c r="AG1048533" s="224"/>
      <c r="AH1048533" s="224"/>
      <c r="AI1048533" s="224"/>
      <c r="AJ1048533" s="224"/>
      <c r="AK1048533" s="224"/>
      <c r="AL1048533" s="224"/>
      <c r="AM1048533" s="224"/>
      <c r="AN1048533" s="224"/>
      <c r="AO1048533" s="224"/>
      <c r="AP1048533" s="224"/>
      <c r="AQ1048533" s="224"/>
      <c r="AR1048533" s="224"/>
      <c r="AS1048533" s="224"/>
      <c r="AT1048533" s="224"/>
      <c r="AU1048533" s="224"/>
      <c r="AV1048533" s="224"/>
      <c r="AW1048533" s="224"/>
      <c r="AX1048533" s="224"/>
      <c r="AY1048533" s="224"/>
      <c r="AZ1048533" s="224"/>
      <c r="BA1048533" s="224"/>
      <c r="BB1048533" s="224"/>
      <c r="BC1048533" s="224"/>
      <c r="BD1048533" s="224"/>
      <c r="BE1048533" s="224"/>
      <c r="BF1048533" s="224"/>
      <c r="BG1048533" s="224"/>
      <c r="BH1048533" s="224"/>
      <c r="BI1048533" s="224"/>
      <c r="BJ1048533" s="224"/>
      <c r="BK1048533" s="224"/>
      <c r="BL1048533" s="224"/>
      <c r="BM1048533" s="224"/>
      <c r="BN1048533" s="224"/>
      <c r="BO1048533" s="224"/>
      <c r="BP1048533" s="224"/>
      <c r="BQ1048533" s="224"/>
      <c r="BR1048533" s="224"/>
      <c r="BS1048533" s="224"/>
      <c r="BT1048533" s="224"/>
      <c r="BU1048533" s="224"/>
      <c r="BV1048533" s="224"/>
      <c r="BW1048533" s="224"/>
      <c r="BX1048533" s="224"/>
      <c r="BY1048533" s="224"/>
      <c r="BZ1048533" s="224"/>
      <c r="CA1048533" s="224"/>
      <c r="CB1048533" s="224"/>
      <c r="CC1048533" s="224"/>
      <c r="CD1048533" s="224"/>
      <c r="CE1048533" s="224"/>
      <c r="CF1048533" s="224"/>
      <c r="CG1048533" s="224"/>
      <c r="CH1048533" s="224"/>
      <c r="CI1048533" s="224"/>
      <c r="CJ1048533" s="224"/>
      <c r="CK1048533" s="224"/>
      <c r="CL1048533" s="224"/>
      <c r="CM1048533" s="224"/>
      <c r="CN1048533" s="224"/>
      <c r="CO1048533" s="224"/>
      <c r="CP1048533" s="224"/>
      <c r="CQ1048533" s="224"/>
      <c r="CR1048533" s="224"/>
      <c r="CS1048533" s="224"/>
      <c r="CT1048533" s="224"/>
      <c r="CU1048533" s="224"/>
      <c r="CV1048533" s="224"/>
      <c r="CW1048533" s="224"/>
      <c r="CX1048533" s="224"/>
      <c r="CY1048533" s="224"/>
      <c r="CZ1048533" s="224"/>
      <c r="DA1048533" s="224"/>
      <c r="DB1048533" s="224"/>
      <c r="DC1048533" s="224"/>
      <c r="DD1048533" s="224"/>
      <c r="DE1048533" s="224"/>
      <c r="DF1048533" s="224"/>
      <c r="DG1048533" s="224"/>
      <c r="DH1048533" s="224"/>
      <c r="DI1048533" s="224"/>
      <c r="DJ1048533" s="224"/>
      <c r="DK1048533" s="224"/>
      <c r="DL1048533" s="224"/>
      <c r="DM1048533" s="224"/>
      <c r="DN1048533" s="224"/>
      <c r="DO1048533" s="224"/>
      <c r="DP1048533" s="224"/>
      <c r="DQ1048533" s="224"/>
      <c r="DR1048533" s="224"/>
      <c r="DS1048533" s="224"/>
      <c r="DT1048533" s="224"/>
      <c r="DU1048533" s="224"/>
      <c r="DV1048533" s="224"/>
      <c r="DW1048533" s="224"/>
      <c r="DX1048533" s="224"/>
      <c r="DY1048533" s="224"/>
      <c r="DZ1048533" s="224"/>
      <c r="EA1048533" s="224"/>
      <c r="EB1048533" s="224"/>
      <c r="EC1048533" s="224"/>
      <c r="ED1048533" s="224"/>
      <c r="EE1048533" s="224"/>
      <c r="EF1048533" s="224"/>
      <c r="EG1048533" s="224"/>
      <c r="EH1048533" s="224"/>
      <c r="EI1048533" s="224"/>
      <c r="EJ1048533" s="224"/>
      <c r="EK1048533" s="224"/>
      <c r="EL1048533" s="224"/>
      <c r="EM1048533" s="224"/>
      <c r="EN1048533" s="224"/>
      <c r="EO1048533" s="224"/>
      <c r="EP1048533" s="224"/>
      <c r="EQ1048533" s="224"/>
      <c r="ER1048533" s="224"/>
      <c r="ES1048533" s="224"/>
      <c r="ET1048533" s="224"/>
      <c r="EU1048533" s="224"/>
      <c r="EV1048533" s="224"/>
      <c r="EW1048533" s="224"/>
      <c r="EX1048533" s="224"/>
      <c r="EY1048533" s="224"/>
      <c r="EZ1048533" s="224"/>
      <c r="FA1048533" s="224"/>
      <c r="FB1048533" s="224"/>
      <c r="FC1048533" s="224"/>
      <c r="FD1048533" s="224"/>
      <c r="FE1048533" s="224"/>
      <c r="FF1048533" s="224"/>
      <c r="FG1048533" s="224"/>
      <c r="FH1048533" s="224"/>
      <c r="FI1048533" s="224"/>
      <c r="FJ1048533" s="224"/>
      <c r="FK1048533" s="224"/>
      <c r="FL1048533" s="224"/>
      <c r="FM1048533" s="224"/>
      <c r="FN1048533" s="224"/>
      <c r="FO1048533" s="224"/>
      <c r="FP1048533" s="224"/>
      <c r="FQ1048533" s="224"/>
      <c r="FR1048533" s="224"/>
      <c r="FS1048533" s="224"/>
      <c r="FT1048533" s="224"/>
      <c r="FU1048533" s="224"/>
      <c r="FV1048533" s="224"/>
      <c r="FW1048533" s="224"/>
      <c r="FX1048533" s="224"/>
      <c r="FY1048533" s="224"/>
      <c r="FZ1048533" s="224"/>
      <c r="GA1048533" s="224"/>
      <c r="GB1048533" s="224"/>
      <c r="GC1048533" s="224"/>
      <c r="GD1048533" s="224"/>
      <c r="GE1048533" s="224"/>
      <c r="GF1048533" s="224"/>
      <c r="GG1048533" s="224"/>
      <c r="GH1048533" s="224"/>
      <c r="GI1048533" s="224"/>
      <c r="GJ1048533" s="224"/>
      <c r="GK1048533" s="224"/>
      <c r="GL1048533" s="224"/>
      <c r="GM1048533" s="224"/>
      <c r="GN1048533" s="224"/>
      <c r="GO1048533" s="224"/>
      <c r="GP1048533" s="224"/>
      <c r="GQ1048533" s="224"/>
      <c r="GR1048533" s="224"/>
      <c r="GS1048533" s="224"/>
      <c r="GT1048533" s="224"/>
      <c r="GU1048533" s="224"/>
      <c r="GV1048533" s="224"/>
      <c r="GW1048533" s="224"/>
      <c r="GX1048533" s="224"/>
      <c r="GY1048533" s="224"/>
      <c r="GZ1048533" s="224"/>
      <c r="HA1048533" s="224"/>
      <c r="HB1048533" s="224"/>
      <c r="HC1048533" s="224"/>
      <c r="HD1048533" s="224"/>
      <c r="HE1048533" s="224"/>
      <c r="HF1048533" s="224"/>
      <c r="HG1048533" s="224"/>
      <c r="HH1048533" s="224"/>
      <c r="HI1048533" s="224"/>
      <c r="HJ1048533" s="224"/>
      <c r="HK1048533" s="224"/>
      <c r="HL1048533" s="224"/>
      <c r="HM1048533" s="224"/>
      <c r="HN1048533" s="224"/>
      <c r="HO1048533" s="224"/>
      <c r="HP1048533" s="224"/>
      <c r="HQ1048533" s="224"/>
      <c r="HR1048533" s="224"/>
      <c r="HS1048533" s="224"/>
      <c r="HT1048533" s="224"/>
      <c r="HU1048533" s="224"/>
      <c r="HV1048533" s="224"/>
      <c r="HW1048533" s="224"/>
      <c r="HX1048533" s="224"/>
      <c r="HY1048533" s="224"/>
      <c r="HZ1048533" s="224"/>
      <c r="IA1048533" s="224"/>
      <c r="IB1048533" s="224"/>
      <c r="IC1048533" s="224"/>
      <c r="ID1048533" s="224"/>
      <c r="IE1048533" s="224"/>
      <c r="IF1048533" s="224"/>
      <c r="IG1048533" s="224"/>
      <c r="IH1048533" s="224"/>
      <c r="II1048533" s="224"/>
      <c r="IJ1048533" s="224"/>
      <c r="IK1048533" s="224"/>
      <c r="IL1048533" s="224"/>
      <c r="IM1048533" s="224"/>
      <c r="IN1048533" s="224"/>
      <c r="IO1048533" s="224"/>
      <c r="IP1048533" s="224"/>
      <c r="IQ1048533" s="224"/>
      <c r="IR1048533" s="224"/>
      <c r="IS1048533" s="224"/>
      <c r="IT1048533" s="224"/>
      <c r="IU1048533" s="224"/>
      <c r="IV1048533" s="224"/>
      <c r="IW1048533" s="224"/>
    </row>
    <row r="1048534" spans="3:257" s="282" customFormat="1" ht="12.75" customHeight="1">
      <c r="C1048534" s="283"/>
      <c r="D1048534" s="283"/>
      <c r="E1048534" s="283"/>
      <c r="F1048534" s="284"/>
      <c r="G1048534" s="224"/>
      <c r="H1048534" s="224"/>
      <c r="I1048534" s="224"/>
      <c r="J1048534" s="224"/>
      <c r="K1048534" s="224"/>
      <c r="L1048534" s="224"/>
      <c r="M1048534" s="224"/>
      <c r="N1048534" s="224"/>
      <c r="O1048534" s="224"/>
      <c r="P1048534" s="224"/>
      <c r="Q1048534" s="224"/>
      <c r="R1048534" s="224"/>
      <c r="S1048534" s="224"/>
      <c r="T1048534" s="224"/>
      <c r="U1048534" s="224"/>
      <c r="V1048534" s="224"/>
      <c r="W1048534" s="224"/>
      <c r="X1048534" s="224"/>
      <c r="Y1048534" s="224"/>
      <c r="Z1048534" s="224"/>
      <c r="AA1048534" s="224"/>
      <c r="AB1048534" s="224"/>
      <c r="AC1048534" s="224"/>
      <c r="AD1048534" s="224"/>
      <c r="AE1048534" s="224"/>
      <c r="AF1048534" s="224"/>
      <c r="AG1048534" s="224"/>
      <c r="AH1048534" s="224"/>
      <c r="AI1048534" s="224"/>
      <c r="AJ1048534" s="224"/>
      <c r="AK1048534" s="224"/>
      <c r="AL1048534" s="224"/>
      <c r="AM1048534" s="224"/>
      <c r="AN1048534" s="224"/>
      <c r="AO1048534" s="224"/>
      <c r="AP1048534" s="224"/>
      <c r="AQ1048534" s="224"/>
      <c r="AR1048534" s="224"/>
      <c r="AS1048534" s="224"/>
      <c r="AT1048534" s="224"/>
      <c r="AU1048534" s="224"/>
      <c r="AV1048534" s="224"/>
      <c r="AW1048534" s="224"/>
      <c r="AX1048534" s="224"/>
      <c r="AY1048534" s="224"/>
      <c r="AZ1048534" s="224"/>
      <c r="BA1048534" s="224"/>
      <c r="BB1048534" s="224"/>
      <c r="BC1048534" s="224"/>
      <c r="BD1048534" s="224"/>
      <c r="BE1048534" s="224"/>
      <c r="BF1048534" s="224"/>
      <c r="BG1048534" s="224"/>
      <c r="BH1048534" s="224"/>
      <c r="BI1048534" s="224"/>
      <c r="BJ1048534" s="224"/>
      <c r="BK1048534" s="224"/>
      <c r="BL1048534" s="224"/>
      <c r="BM1048534" s="224"/>
      <c r="BN1048534" s="224"/>
      <c r="BO1048534" s="224"/>
      <c r="BP1048534" s="224"/>
      <c r="BQ1048534" s="224"/>
      <c r="BR1048534" s="224"/>
      <c r="BS1048534" s="224"/>
      <c r="BT1048534" s="224"/>
      <c r="BU1048534" s="224"/>
      <c r="BV1048534" s="224"/>
      <c r="BW1048534" s="224"/>
      <c r="BX1048534" s="224"/>
      <c r="BY1048534" s="224"/>
      <c r="BZ1048534" s="224"/>
      <c r="CA1048534" s="224"/>
      <c r="CB1048534" s="224"/>
      <c r="CC1048534" s="224"/>
      <c r="CD1048534" s="224"/>
      <c r="CE1048534" s="224"/>
      <c r="CF1048534" s="224"/>
      <c r="CG1048534" s="224"/>
      <c r="CH1048534" s="224"/>
      <c r="CI1048534" s="224"/>
      <c r="CJ1048534" s="224"/>
      <c r="CK1048534" s="224"/>
      <c r="CL1048534" s="224"/>
      <c r="CM1048534" s="224"/>
      <c r="CN1048534" s="224"/>
      <c r="CO1048534" s="224"/>
      <c r="CP1048534" s="224"/>
      <c r="CQ1048534" s="224"/>
      <c r="CR1048534" s="224"/>
      <c r="CS1048534" s="224"/>
      <c r="CT1048534" s="224"/>
      <c r="CU1048534" s="224"/>
      <c r="CV1048534" s="224"/>
      <c r="CW1048534" s="224"/>
      <c r="CX1048534" s="224"/>
      <c r="CY1048534" s="224"/>
      <c r="CZ1048534" s="224"/>
      <c r="DA1048534" s="224"/>
      <c r="DB1048534" s="224"/>
      <c r="DC1048534" s="224"/>
      <c r="DD1048534" s="224"/>
      <c r="DE1048534" s="224"/>
      <c r="DF1048534" s="224"/>
      <c r="DG1048534" s="224"/>
      <c r="DH1048534" s="224"/>
      <c r="DI1048534" s="224"/>
      <c r="DJ1048534" s="224"/>
      <c r="DK1048534" s="224"/>
      <c r="DL1048534" s="224"/>
      <c r="DM1048534" s="224"/>
      <c r="DN1048534" s="224"/>
      <c r="DO1048534" s="224"/>
      <c r="DP1048534" s="224"/>
      <c r="DQ1048534" s="224"/>
      <c r="DR1048534" s="224"/>
      <c r="DS1048534" s="224"/>
      <c r="DT1048534" s="224"/>
      <c r="DU1048534" s="224"/>
      <c r="DV1048534" s="224"/>
      <c r="DW1048534" s="224"/>
      <c r="DX1048534" s="224"/>
      <c r="DY1048534" s="224"/>
      <c r="DZ1048534" s="224"/>
      <c r="EA1048534" s="224"/>
      <c r="EB1048534" s="224"/>
      <c r="EC1048534" s="224"/>
      <c r="ED1048534" s="224"/>
      <c r="EE1048534" s="224"/>
      <c r="EF1048534" s="224"/>
      <c r="EG1048534" s="224"/>
      <c r="EH1048534" s="224"/>
      <c r="EI1048534" s="224"/>
      <c r="EJ1048534" s="224"/>
      <c r="EK1048534" s="224"/>
      <c r="EL1048534" s="224"/>
      <c r="EM1048534" s="224"/>
      <c r="EN1048534" s="224"/>
      <c r="EO1048534" s="224"/>
      <c r="EP1048534" s="224"/>
      <c r="EQ1048534" s="224"/>
      <c r="ER1048534" s="224"/>
      <c r="ES1048534" s="224"/>
      <c r="ET1048534" s="224"/>
      <c r="EU1048534" s="224"/>
      <c r="EV1048534" s="224"/>
      <c r="EW1048534" s="224"/>
      <c r="EX1048534" s="224"/>
      <c r="EY1048534" s="224"/>
      <c r="EZ1048534" s="224"/>
      <c r="FA1048534" s="224"/>
      <c r="FB1048534" s="224"/>
      <c r="FC1048534" s="224"/>
      <c r="FD1048534" s="224"/>
      <c r="FE1048534" s="224"/>
      <c r="FF1048534" s="224"/>
      <c r="FG1048534" s="224"/>
      <c r="FH1048534" s="224"/>
      <c r="FI1048534" s="224"/>
      <c r="FJ1048534" s="224"/>
      <c r="FK1048534" s="224"/>
      <c r="FL1048534" s="224"/>
      <c r="FM1048534" s="224"/>
      <c r="FN1048534" s="224"/>
      <c r="FO1048534" s="224"/>
      <c r="FP1048534" s="224"/>
      <c r="FQ1048534" s="224"/>
      <c r="FR1048534" s="224"/>
      <c r="FS1048534" s="224"/>
      <c r="FT1048534" s="224"/>
      <c r="FU1048534" s="224"/>
      <c r="FV1048534" s="224"/>
      <c r="FW1048534" s="224"/>
      <c r="FX1048534" s="224"/>
      <c r="FY1048534" s="224"/>
      <c r="FZ1048534" s="224"/>
      <c r="GA1048534" s="224"/>
      <c r="GB1048534" s="224"/>
      <c r="GC1048534" s="224"/>
      <c r="GD1048534" s="224"/>
      <c r="GE1048534" s="224"/>
      <c r="GF1048534" s="224"/>
      <c r="GG1048534" s="224"/>
      <c r="GH1048534" s="224"/>
      <c r="GI1048534" s="224"/>
      <c r="GJ1048534" s="224"/>
      <c r="GK1048534" s="224"/>
      <c r="GL1048534" s="224"/>
      <c r="GM1048534" s="224"/>
      <c r="GN1048534" s="224"/>
      <c r="GO1048534" s="224"/>
      <c r="GP1048534" s="224"/>
      <c r="GQ1048534" s="224"/>
      <c r="GR1048534" s="224"/>
      <c r="GS1048534" s="224"/>
      <c r="GT1048534" s="224"/>
      <c r="GU1048534" s="224"/>
      <c r="GV1048534" s="224"/>
      <c r="GW1048534" s="224"/>
      <c r="GX1048534" s="224"/>
      <c r="GY1048534" s="224"/>
      <c r="GZ1048534" s="224"/>
      <c r="HA1048534" s="224"/>
      <c r="HB1048534" s="224"/>
      <c r="HC1048534" s="224"/>
      <c r="HD1048534" s="224"/>
      <c r="HE1048534" s="224"/>
      <c r="HF1048534" s="224"/>
      <c r="HG1048534" s="224"/>
      <c r="HH1048534" s="224"/>
      <c r="HI1048534" s="224"/>
      <c r="HJ1048534" s="224"/>
      <c r="HK1048534" s="224"/>
      <c r="HL1048534" s="224"/>
      <c r="HM1048534" s="224"/>
      <c r="HN1048534" s="224"/>
      <c r="HO1048534" s="224"/>
      <c r="HP1048534" s="224"/>
      <c r="HQ1048534" s="224"/>
      <c r="HR1048534" s="224"/>
      <c r="HS1048534" s="224"/>
      <c r="HT1048534" s="224"/>
      <c r="HU1048534" s="224"/>
      <c r="HV1048534" s="224"/>
      <c r="HW1048534" s="224"/>
      <c r="HX1048534" s="224"/>
      <c r="HY1048534" s="224"/>
      <c r="HZ1048534" s="224"/>
      <c r="IA1048534" s="224"/>
      <c r="IB1048534" s="224"/>
      <c r="IC1048534" s="224"/>
      <c r="ID1048534" s="224"/>
      <c r="IE1048534" s="224"/>
      <c r="IF1048534" s="224"/>
      <c r="IG1048534" s="224"/>
      <c r="IH1048534" s="224"/>
      <c r="II1048534" s="224"/>
      <c r="IJ1048534" s="224"/>
      <c r="IK1048534" s="224"/>
      <c r="IL1048534" s="224"/>
      <c r="IM1048534" s="224"/>
      <c r="IN1048534" s="224"/>
      <c r="IO1048534" s="224"/>
      <c r="IP1048534" s="224"/>
      <c r="IQ1048534" s="224"/>
      <c r="IR1048534" s="224"/>
      <c r="IS1048534" s="224"/>
      <c r="IT1048534" s="224"/>
      <c r="IU1048534" s="224"/>
      <c r="IV1048534" s="224"/>
      <c r="IW1048534" s="224"/>
    </row>
    <row r="1048535" spans="3:257" s="282" customFormat="1" ht="12.75" customHeight="1">
      <c r="C1048535" s="283"/>
      <c r="D1048535" s="283"/>
      <c r="E1048535" s="283"/>
      <c r="F1048535" s="284"/>
      <c r="G1048535" s="224"/>
      <c r="H1048535" s="224"/>
      <c r="I1048535" s="224"/>
      <c r="J1048535" s="224"/>
      <c r="K1048535" s="224"/>
      <c r="L1048535" s="224"/>
      <c r="M1048535" s="224"/>
      <c r="N1048535" s="224"/>
      <c r="O1048535" s="224"/>
      <c r="P1048535" s="224"/>
      <c r="Q1048535" s="224"/>
      <c r="R1048535" s="224"/>
      <c r="S1048535" s="224"/>
      <c r="T1048535" s="224"/>
      <c r="U1048535" s="224"/>
      <c r="V1048535" s="224"/>
      <c r="W1048535" s="224"/>
      <c r="X1048535" s="224"/>
      <c r="Y1048535" s="224"/>
      <c r="Z1048535" s="224"/>
      <c r="AA1048535" s="224"/>
      <c r="AB1048535" s="224"/>
      <c r="AC1048535" s="224"/>
      <c r="AD1048535" s="224"/>
      <c r="AE1048535" s="224"/>
      <c r="AF1048535" s="224"/>
      <c r="AG1048535" s="224"/>
      <c r="AH1048535" s="224"/>
      <c r="AI1048535" s="224"/>
      <c r="AJ1048535" s="224"/>
      <c r="AK1048535" s="224"/>
      <c r="AL1048535" s="224"/>
      <c r="AM1048535" s="224"/>
      <c r="AN1048535" s="224"/>
      <c r="AO1048535" s="224"/>
      <c r="AP1048535" s="224"/>
      <c r="AQ1048535" s="224"/>
      <c r="AR1048535" s="224"/>
      <c r="AS1048535" s="224"/>
      <c r="AT1048535" s="224"/>
      <c r="AU1048535" s="224"/>
      <c r="AV1048535" s="224"/>
      <c r="AW1048535" s="224"/>
      <c r="AX1048535" s="224"/>
      <c r="AY1048535" s="224"/>
      <c r="AZ1048535" s="224"/>
      <c r="BA1048535" s="224"/>
      <c r="BB1048535" s="224"/>
      <c r="BC1048535" s="224"/>
      <c r="BD1048535" s="224"/>
      <c r="BE1048535" s="224"/>
      <c r="BF1048535" s="224"/>
      <c r="BG1048535" s="224"/>
      <c r="BH1048535" s="224"/>
      <c r="BI1048535" s="224"/>
      <c r="BJ1048535" s="224"/>
      <c r="BK1048535" s="224"/>
      <c r="BL1048535" s="224"/>
      <c r="BM1048535" s="224"/>
      <c r="BN1048535" s="224"/>
      <c r="BO1048535" s="224"/>
      <c r="BP1048535" s="224"/>
      <c r="BQ1048535" s="224"/>
      <c r="BR1048535" s="224"/>
      <c r="BS1048535" s="224"/>
      <c r="BT1048535" s="224"/>
      <c r="BU1048535" s="224"/>
      <c r="BV1048535" s="224"/>
      <c r="BW1048535" s="224"/>
      <c r="BX1048535" s="224"/>
      <c r="BY1048535" s="224"/>
      <c r="BZ1048535" s="224"/>
      <c r="CA1048535" s="224"/>
      <c r="CB1048535" s="224"/>
      <c r="CC1048535" s="224"/>
      <c r="CD1048535" s="224"/>
      <c r="CE1048535" s="224"/>
      <c r="CF1048535" s="224"/>
      <c r="CG1048535" s="224"/>
      <c r="CH1048535" s="224"/>
      <c r="CI1048535" s="224"/>
      <c r="CJ1048535" s="224"/>
      <c r="CK1048535" s="224"/>
      <c r="CL1048535" s="224"/>
      <c r="CM1048535" s="224"/>
      <c r="CN1048535" s="224"/>
      <c r="CO1048535" s="224"/>
      <c r="CP1048535" s="224"/>
      <c r="CQ1048535" s="224"/>
      <c r="CR1048535" s="224"/>
      <c r="CS1048535" s="224"/>
      <c r="CT1048535" s="224"/>
      <c r="CU1048535" s="224"/>
      <c r="CV1048535" s="224"/>
      <c r="CW1048535" s="224"/>
      <c r="CX1048535" s="224"/>
      <c r="CY1048535" s="224"/>
      <c r="CZ1048535" s="224"/>
      <c r="DA1048535" s="224"/>
      <c r="DB1048535" s="224"/>
      <c r="DC1048535" s="224"/>
      <c r="DD1048535" s="224"/>
      <c r="DE1048535" s="224"/>
      <c r="DF1048535" s="224"/>
      <c r="DG1048535" s="224"/>
      <c r="DH1048535" s="224"/>
      <c r="DI1048535" s="224"/>
      <c r="DJ1048535" s="224"/>
      <c r="DK1048535" s="224"/>
      <c r="DL1048535" s="224"/>
      <c r="DM1048535" s="224"/>
      <c r="DN1048535" s="224"/>
      <c r="DO1048535" s="224"/>
      <c r="DP1048535" s="224"/>
      <c r="DQ1048535" s="224"/>
      <c r="DR1048535" s="224"/>
      <c r="DS1048535" s="224"/>
      <c r="DT1048535" s="224"/>
      <c r="DU1048535" s="224"/>
      <c r="DV1048535" s="224"/>
      <c r="DW1048535" s="224"/>
      <c r="DX1048535" s="224"/>
      <c r="DY1048535" s="224"/>
      <c r="DZ1048535" s="224"/>
      <c r="EA1048535" s="224"/>
      <c r="EB1048535" s="224"/>
      <c r="EC1048535" s="224"/>
      <c r="ED1048535" s="224"/>
      <c r="EE1048535" s="224"/>
      <c r="EF1048535" s="224"/>
      <c r="EG1048535" s="224"/>
      <c r="EH1048535" s="224"/>
      <c r="EI1048535" s="224"/>
      <c r="EJ1048535" s="224"/>
      <c r="EK1048535" s="224"/>
      <c r="EL1048535" s="224"/>
      <c r="EM1048535" s="224"/>
      <c r="EN1048535" s="224"/>
      <c r="EO1048535" s="224"/>
      <c r="EP1048535" s="224"/>
      <c r="EQ1048535" s="224"/>
      <c r="ER1048535" s="224"/>
      <c r="ES1048535" s="224"/>
      <c r="ET1048535" s="224"/>
      <c r="EU1048535" s="224"/>
      <c r="EV1048535" s="224"/>
      <c r="EW1048535" s="224"/>
      <c r="EX1048535" s="224"/>
      <c r="EY1048535" s="224"/>
      <c r="EZ1048535" s="224"/>
      <c r="FA1048535" s="224"/>
      <c r="FB1048535" s="224"/>
      <c r="FC1048535" s="224"/>
      <c r="FD1048535" s="224"/>
      <c r="FE1048535" s="224"/>
      <c r="FF1048535" s="224"/>
      <c r="FG1048535" s="224"/>
      <c r="FH1048535" s="224"/>
      <c r="FI1048535" s="224"/>
      <c r="FJ1048535" s="224"/>
      <c r="FK1048535" s="224"/>
      <c r="FL1048535" s="224"/>
      <c r="FM1048535" s="224"/>
      <c r="FN1048535" s="224"/>
      <c r="FO1048535" s="224"/>
      <c r="FP1048535" s="224"/>
      <c r="FQ1048535" s="224"/>
      <c r="FR1048535" s="224"/>
      <c r="FS1048535" s="224"/>
      <c r="FT1048535" s="224"/>
      <c r="FU1048535" s="224"/>
      <c r="FV1048535" s="224"/>
      <c r="FW1048535" s="224"/>
      <c r="FX1048535" s="224"/>
      <c r="FY1048535" s="224"/>
      <c r="FZ1048535" s="224"/>
      <c r="GA1048535" s="224"/>
      <c r="GB1048535" s="224"/>
      <c r="GC1048535" s="224"/>
      <c r="GD1048535" s="224"/>
      <c r="GE1048535" s="224"/>
      <c r="GF1048535" s="224"/>
      <c r="GG1048535" s="224"/>
      <c r="GH1048535" s="224"/>
      <c r="GI1048535" s="224"/>
      <c r="GJ1048535" s="224"/>
      <c r="GK1048535" s="224"/>
      <c r="GL1048535" s="224"/>
      <c r="GM1048535" s="224"/>
      <c r="GN1048535" s="224"/>
      <c r="GO1048535" s="224"/>
      <c r="GP1048535" s="224"/>
      <c r="GQ1048535" s="224"/>
      <c r="GR1048535" s="224"/>
      <c r="GS1048535" s="224"/>
      <c r="GT1048535" s="224"/>
      <c r="GU1048535" s="224"/>
      <c r="GV1048535" s="224"/>
      <c r="GW1048535" s="224"/>
      <c r="GX1048535" s="224"/>
      <c r="GY1048535" s="224"/>
      <c r="GZ1048535" s="224"/>
      <c r="HA1048535" s="224"/>
      <c r="HB1048535" s="224"/>
      <c r="HC1048535" s="224"/>
      <c r="HD1048535" s="224"/>
      <c r="HE1048535" s="224"/>
      <c r="HF1048535" s="224"/>
      <c r="HG1048535" s="224"/>
      <c r="HH1048535" s="224"/>
      <c r="HI1048535" s="224"/>
      <c r="HJ1048535" s="224"/>
      <c r="HK1048535" s="224"/>
      <c r="HL1048535" s="224"/>
      <c r="HM1048535" s="224"/>
      <c r="HN1048535" s="224"/>
      <c r="HO1048535" s="224"/>
      <c r="HP1048535" s="224"/>
      <c r="HQ1048535" s="224"/>
      <c r="HR1048535" s="224"/>
      <c r="HS1048535" s="224"/>
      <c r="HT1048535" s="224"/>
      <c r="HU1048535" s="224"/>
      <c r="HV1048535" s="224"/>
      <c r="HW1048535" s="224"/>
      <c r="HX1048535" s="224"/>
      <c r="HY1048535" s="224"/>
      <c r="HZ1048535" s="224"/>
      <c r="IA1048535" s="224"/>
      <c r="IB1048535" s="224"/>
      <c r="IC1048535" s="224"/>
      <c r="ID1048535" s="224"/>
      <c r="IE1048535" s="224"/>
      <c r="IF1048535" s="224"/>
      <c r="IG1048535" s="224"/>
      <c r="IH1048535" s="224"/>
      <c r="II1048535" s="224"/>
      <c r="IJ1048535" s="224"/>
      <c r="IK1048535" s="224"/>
      <c r="IL1048535" s="224"/>
      <c r="IM1048535" s="224"/>
      <c r="IN1048535" s="224"/>
      <c r="IO1048535" s="224"/>
      <c r="IP1048535" s="224"/>
      <c r="IQ1048535" s="224"/>
      <c r="IR1048535" s="224"/>
      <c r="IS1048535" s="224"/>
      <c r="IT1048535" s="224"/>
      <c r="IU1048535" s="224"/>
      <c r="IV1048535" s="224"/>
      <c r="IW1048535" s="224"/>
    </row>
    <row r="1048536" spans="3:257" s="282" customFormat="1" ht="12.75" customHeight="1">
      <c r="C1048536" s="283"/>
      <c r="D1048536" s="283"/>
      <c r="E1048536" s="283"/>
      <c r="F1048536" s="284"/>
      <c r="G1048536" s="224"/>
      <c r="H1048536" s="224"/>
      <c r="I1048536" s="224"/>
      <c r="J1048536" s="224"/>
      <c r="K1048536" s="224"/>
      <c r="L1048536" s="224"/>
      <c r="M1048536" s="224"/>
      <c r="N1048536" s="224"/>
      <c r="O1048536" s="224"/>
      <c r="P1048536" s="224"/>
      <c r="Q1048536" s="224"/>
      <c r="R1048536" s="224"/>
      <c r="S1048536" s="224"/>
      <c r="T1048536" s="224"/>
      <c r="U1048536" s="224"/>
      <c r="V1048536" s="224"/>
      <c r="W1048536" s="224"/>
      <c r="X1048536" s="224"/>
      <c r="Y1048536" s="224"/>
      <c r="Z1048536" s="224"/>
      <c r="AA1048536" s="224"/>
      <c r="AB1048536" s="224"/>
      <c r="AC1048536" s="224"/>
      <c r="AD1048536" s="224"/>
      <c r="AE1048536" s="224"/>
      <c r="AF1048536" s="224"/>
      <c r="AG1048536" s="224"/>
      <c r="AH1048536" s="224"/>
      <c r="AI1048536" s="224"/>
      <c r="AJ1048536" s="224"/>
      <c r="AK1048536" s="224"/>
      <c r="AL1048536" s="224"/>
      <c r="AM1048536" s="224"/>
      <c r="AN1048536" s="224"/>
      <c r="AO1048536" s="224"/>
      <c r="AP1048536" s="224"/>
      <c r="AQ1048536" s="224"/>
      <c r="AR1048536" s="224"/>
      <c r="AS1048536" s="224"/>
      <c r="AT1048536" s="224"/>
      <c r="AU1048536" s="224"/>
      <c r="AV1048536" s="224"/>
      <c r="AW1048536" s="224"/>
      <c r="AX1048536" s="224"/>
      <c r="AY1048536" s="224"/>
      <c r="AZ1048536" s="224"/>
      <c r="BA1048536" s="224"/>
      <c r="BB1048536" s="224"/>
      <c r="BC1048536" s="224"/>
      <c r="BD1048536" s="224"/>
      <c r="BE1048536" s="224"/>
      <c r="BF1048536" s="224"/>
      <c r="BG1048536" s="224"/>
      <c r="BH1048536" s="224"/>
      <c r="BI1048536" s="224"/>
      <c r="BJ1048536" s="224"/>
      <c r="BK1048536" s="224"/>
      <c r="BL1048536" s="224"/>
      <c r="BM1048536" s="224"/>
      <c r="BN1048536" s="224"/>
      <c r="BO1048536" s="224"/>
      <c r="BP1048536" s="224"/>
      <c r="BQ1048536" s="224"/>
      <c r="BR1048536" s="224"/>
      <c r="BS1048536" s="224"/>
      <c r="BT1048536" s="224"/>
      <c r="BU1048536" s="224"/>
      <c r="BV1048536" s="224"/>
      <c r="BW1048536" s="224"/>
      <c r="BX1048536" s="224"/>
      <c r="BY1048536" s="224"/>
      <c r="BZ1048536" s="224"/>
      <c r="CA1048536" s="224"/>
      <c r="CB1048536" s="224"/>
      <c r="CC1048536" s="224"/>
      <c r="CD1048536" s="224"/>
      <c r="CE1048536" s="224"/>
      <c r="CF1048536" s="224"/>
      <c r="CG1048536" s="224"/>
      <c r="CH1048536" s="224"/>
      <c r="CI1048536" s="224"/>
      <c r="CJ1048536" s="224"/>
      <c r="CK1048536" s="224"/>
      <c r="CL1048536" s="224"/>
      <c r="CM1048536" s="224"/>
      <c r="CN1048536" s="224"/>
      <c r="CO1048536" s="224"/>
      <c r="CP1048536" s="224"/>
      <c r="CQ1048536" s="224"/>
      <c r="CR1048536" s="224"/>
      <c r="CS1048536" s="224"/>
      <c r="CT1048536" s="224"/>
      <c r="CU1048536" s="224"/>
      <c r="CV1048536" s="224"/>
      <c r="CW1048536" s="224"/>
      <c r="CX1048536" s="224"/>
      <c r="CY1048536" s="224"/>
      <c r="CZ1048536" s="224"/>
      <c r="DA1048536" s="224"/>
      <c r="DB1048536" s="224"/>
      <c r="DC1048536" s="224"/>
      <c r="DD1048536" s="224"/>
      <c r="DE1048536" s="224"/>
      <c r="DF1048536" s="224"/>
      <c r="DG1048536" s="224"/>
      <c r="DH1048536" s="224"/>
      <c r="DI1048536" s="224"/>
      <c r="DJ1048536" s="224"/>
      <c r="DK1048536" s="224"/>
      <c r="DL1048536" s="224"/>
      <c r="DM1048536" s="224"/>
      <c r="DN1048536" s="224"/>
      <c r="DO1048536" s="224"/>
      <c r="DP1048536" s="224"/>
      <c r="DQ1048536" s="224"/>
      <c r="DR1048536" s="224"/>
      <c r="DS1048536" s="224"/>
      <c r="DT1048536" s="224"/>
      <c r="DU1048536" s="224"/>
      <c r="DV1048536" s="224"/>
      <c r="DW1048536" s="224"/>
      <c r="DX1048536" s="224"/>
      <c r="DY1048536" s="224"/>
      <c r="DZ1048536" s="224"/>
      <c r="EA1048536" s="224"/>
      <c r="EB1048536" s="224"/>
      <c r="EC1048536" s="224"/>
      <c r="ED1048536" s="224"/>
      <c r="EE1048536" s="224"/>
      <c r="EF1048536" s="224"/>
      <c r="EG1048536" s="224"/>
      <c r="EH1048536" s="224"/>
      <c r="EI1048536" s="224"/>
      <c r="EJ1048536" s="224"/>
      <c r="EK1048536" s="224"/>
      <c r="EL1048536" s="224"/>
      <c r="EM1048536" s="224"/>
      <c r="EN1048536" s="224"/>
      <c r="EO1048536" s="224"/>
      <c r="EP1048536" s="224"/>
      <c r="EQ1048536" s="224"/>
      <c r="ER1048536" s="224"/>
      <c r="ES1048536" s="224"/>
      <c r="ET1048536" s="224"/>
      <c r="EU1048536" s="224"/>
      <c r="EV1048536" s="224"/>
      <c r="EW1048536" s="224"/>
      <c r="EX1048536" s="224"/>
      <c r="EY1048536" s="224"/>
      <c r="EZ1048536" s="224"/>
      <c r="FA1048536" s="224"/>
      <c r="FB1048536" s="224"/>
      <c r="FC1048536" s="224"/>
      <c r="FD1048536" s="224"/>
      <c r="FE1048536" s="224"/>
      <c r="FF1048536" s="224"/>
      <c r="FG1048536" s="224"/>
      <c r="FH1048536" s="224"/>
      <c r="FI1048536" s="224"/>
      <c r="FJ1048536" s="224"/>
      <c r="FK1048536" s="224"/>
      <c r="FL1048536" s="224"/>
      <c r="FM1048536" s="224"/>
      <c r="FN1048536" s="224"/>
      <c r="FO1048536" s="224"/>
      <c r="FP1048536" s="224"/>
      <c r="FQ1048536" s="224"/>
      <c r="FR1048536" s="224"/>
      <c r="FS1048536" s="224"/>
      <c r="FT1048536" s="224"/>
      <c r="FU1048536" s="224"/>
      <c r="FV1048536" s="224"/>
      <c r="FW1048536" s="224"/>
      <c r="FX1048536" s="224"/>
      <c r="FY1048536" s="224"/>
      <c r="FZ1048536" s="224"/>
      <c r="GA1048536" s="224"/>
      <c r="GB1048536" s="224"/>
      <c r="GC1048536" s="224"/>
      <c r="GD1048536" s="224"/>
      <c r="GE1048536" s="224"/>
      <c r="GF1048536" s="224"/>
      <c r="GG1048536" s="224"/>
      <c r="GH1048536" s="224"/>
      <c r="GI1048536" s="224"/>
      <c r="GJ1048536" s="224"/>
      <c r="GK1048536" s="224"/>
      <c r="GL1048536" s="224"/>
      <c r="GM1048536" s="224"/>
      <c r="GN1048536" s="224"/>
      <c r="GO1048536" s="224"/>
      <c r="GP1048536" s="224"/>
      <c r="GQ1048536" s="224"/>
      <c r="GR1048536" s="224"/>
      <c r="GS1048536" s="224"/>
      <c r="GT1048536" s="224"/>
      <c r="GU1048536" s="224"/>
      <c r="GV1048536" s="224"/>
      <c r="GW1048536" s="224"/>
      <c r="GX1048536" s="224"/>
      <c r="GY1048536" s="224"/>
      <c r="GZ1048536" s="224"/>
      <c r="HA1048536" s="224"/>
      <c r="HB1048536" s="224"/>
      <c r="HC1048536" s="224"/>
      <c r="HD1048536" s="224"/>
      <c r="HE1048536" s="224"/>
      <c r="HF1048536" s="224"/>
      <c r="HG1048536" s="224"/>
      <c r="HH1048536" s="224"/>
      <c r="HI1048536" s="224"/>
      <c r="HJ1048536" s="224"/>
      <c r="HK1048536" s="224"/>
      <c r="HL1048536" s="224"/>
      <c r="HM1048536" s="224"/>
      <c r="HN1048536" s="224"/>
      <c r="HO1048536" s="224"/>
      <c r="HP1048536" s="224"/>
      <c r="HQ1048536" s="224"/>
      <c r="HR1048536" s="224"/>
      <c r="HS1048536" s="224"/>
      <c r="HT1048536" s="224"/>
      <c r="HU1048536" s="224"/>
      <c r="HV1048536" s="224"/>
      <c r="HW1048536" s="224"/>
      <c r="HX1048536" s="224"/>
      <c r="HY1048536" s="224"/>
      <c r="HZ1048536" s="224"/>
      <c r="IA1048536" s="224"/>
      <c r="IB1048536" s="224"/>
      <c r="IC1048536" s="224"/>
      <c r="ID1048536" s="224"/>
      <c r="IE1048536" s="224"/>
      <c r="IF1048536" s="224"/>
      <c r="IG1048536" s="224"/>
      <c r="IH1048536" s="224"/>
      <c r="II1048536" s="224"/>
      <c r="IJ1048536" s="224"/>
      <c r="IK1048536" s="224"/>
      <c r="IL1048536" s="224"/>
      <c r="IM1048536" s="224"/>
      <c r="IN1048536" s="224"/>
      <c r="IO1048536" s="224"/>
      <c r="IP1048536" s="224"/>
      <c r="IQ1048536" s="224"/>
      <c r="IR1048536" s="224"/>
      <c r="IS1048536" s="224"/>
      <c r="IT1048536" s="224"/>
      <c r="IU1048536" s="224"/>
      <c r="IV1048536" s="224"/>
      <c r="IW1048536" s="224"/>
    </row>
    <row r="1048537" spans="3:257" s="282" customFormat="1" ht="12.75" customHeight="1">
      <c r="C1048537" s="283"/>
      <c r="D1048537" s="283"/>
      <c r="E1048537" s="283"/>
      <c r="F1048537" s="284"/>
      <c r="G1048537" s="224"/>
      <c r="H1048537" s="224"/>
      <c r="I1048537" s="224"/>
      <c r="J1048537" s="224"/>
      <c r="K1048537" s="224"/>
      <c r="L1048537" s="224"/>
      <c r="M1048537" s="224"/>
      <c r="N1048537" s="224"/>
      <c r="O1048537" s="224"/>
      <c r="P1048537" s="224"/>
      <c r="Q1048537" s="224"/>
      <c r="R1048537" s="224"/>
      <c r="S1048537" s="224"/>
      <c r="T1048537" s="224"/>
      <c r="U1048537" s="224"/>
      <c r="V1048537" s="224"/>
      <c r="W1048537" s="224"/>
      <c r="X1048537" s="224"/>
      <c r="Y1048537" s="224"/>
      <c r="Z1048537" s="224"/>
      <c r="AA1048537" s="224"/>
      <c r="AB1048537" s="224"/>
      <c r="AC1048537" s="224"/>
      <c r="AD1048537" s="224"/>
      <c r="AE1048537" s="224"/>
      <c r="AF1048537" s="224"/>
      <c r="AG1048537" s="224"/>
      <c r="AH1048537" s="224"/>
      <c r="AI1048537" s="224"/>
      <c r="AJ1048537" s="224"/>
      <c r="AK1048537" s="224"/>
      <c r="AL1048537" s="224"/>
      <c r="AM1048537" s="224"/>
      <c r="AN1048537" s="224"/>
      <c r="AO1048537" s="224"/>
      <c r="AP1048537" s="224"/>
      <c r="AQ1048537" s="224"/>
      <c r="AR1048537" s="224"/>
      <c r="AS1048537" s="224"/>
      <c r="AT1048537" s="224"/>
      <c r="AU1048537" s="224"/>
      <c r="AV1048537" s="224"/>
      <c r="AW1048537" s="224"/>
      <c r="AX1048537" s="224"/>
      <c r="AY1048537" s="224"/>
      <c r="AZ1048537" s="224"/>
      <c r="BA1048537" s="224"/>
      <c r="BB1048537" s="224"/>
      <c r="BC1048537" s="224"/>
      <c r="BD1048537" s="224"/>
      <c r="BE1048537" s="224"/>
      <c r="BF1048537" s="224"/>
      <c r="BG1048537" s="224"/>
      <c r="BH1048537" s="224"/>
      <c r="BI1048537" s="224"/>
      <c r="BJ1048537" s="224"/>
      <c r="BK1048537" s="224"/>
      <c r="BL1048537" s="224"/>
      <c r="BM1048537" s="224"/>
      <c r="BN1048537" s="224"/>
      <c r="BO1048537" s="224"/>
      <c r="BP1048537" s="224"/>
      <c r="BQ1048537" s="224"/>
      <c r="BR1048537" s="224"/>
      <c r="BS1048537" s="224"/>
      <c r="BT1048537" s="224"/>
      <c r="BU1048537" s="224"/>
      <c r="BV1048537" s="224"/>
      <c r="BW1048537" s="224"/>
      <c r="BX1048537" s="224"/>
      <c r="BY1048537" s="224"/>
      <c r="BZ1048537" s="224"/>
      <c r="CA1048537" s="224"/>
      <c r="CB1048537" s="224"/>
      <c r="CC1048537" s="224"/>
      <c r="CD1048537" s="224"/>
      <c r="CE1048537" s="224"/>
      <c r="CF1048537" s="224"/>
      <c r="CG1048537" s="224"/>
      <c r="CH1048537" s="224"/>
      <c r="CI1048537" s="224"/>
      <c r="CJ1048537" s="224"/>
      <c r="CK1048537" s="224"/>
      <c r="CL1048537" s="224"/>
      <c r="CM1048537" s="224"/>
      <c r="CN1048537" s="224"/>
      <c r="CO1048537" s="224"/>
      <c r="CP1048537" s="224"/>
      <c r="CQ1048537" s="224"/>
      <c r="CR1048537" s="224"/>
      <c r="CS1048537" s="224"/>
      <c r="CT1048537" s="224"/>
      <c r="CU1048537" s="224"/>
      <c r="CV1048537" s="224"/>
      <c r="CW1048537" s="224"/>
      <c r="CX1048537" s="224"/>
      <c r="CY1048537" s="224"/>
      <c r="CZ1048537" s="224"/>
      <c r="DA1048537" s="224"/>
      <c r="DB1048537" s="224"/>
      <c r="DC1048537" s="224"/>
      <c r="DD1048537" s="224"/>
      <c r="DE1048537" s="224"/>
      <c r="DF1048537" s="224"/>
      <c r="DG1048537" s="224"/>
      <c r="DH1048537" s="224"/>
      <c r="DI1048537" s="224"/>
      <c r="DJ1048537" s="224"/>
      <c r="DK1048537" s="224"/>
      <c r="DL1048537" s="224"/>
      <c r="DM1048537" s="224"/>
      <c r="DN1048537" s="224"/>
      <c r="DO1048537" s="224"/>
      <c r="DP1048537" s="224"/>
      <c r="DQ1048537" s="224"/>
      <c r="DR1048537" s="224"/>
      <c r="DS1048537" s="224"/>
      <c r="DT1048537" s="224"/>
      <c r="DU1048537" s="224"/>
      <c r="DV1048537" s="224"/>
      <c r="DW1048537" s="224"/>
      <c r="DX1048537" s="224"/>
      <c r="DY1048537" s="224"/>
      <c r="DZ1048537" s="224"/>
      <c r="EA1048537" s="224"/>
      <c r="EB1048537" s="224"/>
      <c r="EC1048537" s="224"/>
      <c r="ED1048537" s="224"/>
      <c r="EE1048537" s="224"/>
      <c r="EF1048537" s="224"/>
      <c r="EG1048537" s="224"/>
      <c r="EH1048537" s="224"/>
      <c r="EI1048537" s="224"/>
      <c r="EJ1048537" s="224"/>
      <c r="EK1048537" s="224"/>
      <c r="EL1048537" s="224"/>
      <c r="EM1048537" s="224"/>
      <c r="EN1048537" s="224"/>
      <c r="EO1048537" s="224"/>
      <c r="EP1048537" s="224"/>
      <c r="EQ1048537" s="224"/>
      <c r="ER1048537" s="224"/>
      <c r="ES1048537" s="224"/>
      <c r="ET1048537" s="224"/>
      <c r="EU1048537" s="224"/>
      <c r="EV1048537" s="224"/>
      <c r="EW1048537" s="224"/>
      <c r="EX1048537" s="224"/>
      <c r="EY1048537" s="224"/>
      <c r="EZ1048537" s="224"/>
      <c r="FA1048537" s="224"/>
      <c r="FB1048537" s="224"/>
      <c r="FC1048537" s="224"/>
      <c r="FD1048537" s="224"/>
      <c r="FE1048537" s="224"/>
      <c r="FF1048537" s="224"/>
      <c r="FG1048537" s="224"/>
      <c r="FH1048537" s="224"/>
      <c r="FI1048537" s="224"/>
      <c r="FJ1048537" s="224"/>
      <c r="FK1048537" s="224"/>
      <c r="FL1048537" s="224"/>
      <c r="FM1048537" s="224"/>
      <c r="FN1048537" s="224"/>
      <c r="FO1048537" s="224"/>
      <c r="FP1048537" s="224"/>
      <c r="FQ1048537" s="224"/>
      <c r="FR1048537" s="224"/>
      <c r="FS1048537" s="224"/>
      <c r="FT1048537" s="224"/>
      <c r="FU1048537" s="224"/>
      <c r="FV1048537" s="224"/>
      <c r="FW1048537" s="224"/>
      <c r="FX1048537" s="224"/>
      <c r="FY1048537" s="224"/>
      <c r="FZ1048537" s="224"/>
      <c r="GA1048537" s="224"/>
      <c r="GB1048537" s="224"/>
      <c r="GC1048537" s="224"/>
      <c r="GD1048537" s="224"/>
      <c r="GE1048537" s="224"/>
      <c r="GF1048537" s="224"/>
      <c r="GG1048537" s="224"/>
      <c r="GH1048537" s="224"/>
      <c r="GI1048537" s="224"/>
      <c r="GJ1048537" s="224"/>
      <c r="GK1048537" s="224"/>
      <c r="GL1048537" s="224"/>
      <c r="GM1048537" s="224"/>
      <c r="GN1048537" s="224"/>
      <c r="GO1048537" s="224"/>
      <c r="GP1048537" s="224"/>
      <c r="GQ1048537" s="224"/>
      <c r="GR1048537" s="224"/>
      <c r="GS1048537" s="224"/>
      <c r="GT1048537" s="224"/>
      <c r="GU1048537" s="224"/>
      <c r="GV1048537" s="224"/>
      <c r="GW1048537" s="224"/>
      <c r="GX1048537" s="224"/>
      <c r="GY1048537" s="224"/>
      <c r="GZ1048537" s="224"/>
      <c r="HA1048537" s="224"/>
      <c r="HB1048537" s="224"/>
      <c r="HC1048537" s="224"/>
      <c r="HD1048537" s="224"/>
      <c r="HE1048537" s="224"/>
      <c r="HF1048537" s="224"/>
      <c r="HG1048537" s="224"/>
      <c r="HH1048537" s="224"/>
      <c r="HI1048537" s="224"/>
      <c r="HJ1048537" s="224"/>
      <c r="HK1048537" s="224"/>
      <c r="HL1048537" s="224"/>
      <c r="HM1048537" s="224"/>
      <c r="HN1048537" s="224"/>
      <c r="HO1048537" s="224"/>
      <c r="HP1048537" s="224"/>
      <c r="HQ1048537" s="224"/>
      <c r="HR1048537" s="224"/>
      <c r="HS1048537" s="224"/>
      <c r="HT1048537" s="224"/>
      <c r="HU1048537" s="224"/>
      <c r="HV1048537" s="224"/>
      <c r="HW1048537" s="224"/>
      <c r="HX1048537" s="224"/>
      <c r="HY1048537" s="224"/>
      <c r="HZ1048537" s="224"/>
      <c r="IA1048537" s="224"/>
      <c r="IB1048537" s="224"/>
      <c r="IC1048537" s="224"/>
      <c r="ID1048537" s="224"/>
      <c r="IE1048537" s="224"/>
      <c r="IF1048537" s="224"/>
      <c r="IG1048537" s="224"/>
      <c r="IH1048537" s="224"/>
      <c r="II1048537" s="224"/>
      <c r="IJ1048537" s="224"/>
      <c r="IK1048537" s="224"/>
      <c r="IL1048537" s="224"/>
      <c r="IM1048537" s="224"/>
      <c r="IN1048537" s="224"/>
      <c r="IO1048537" s="224"/>
      <c r="IP1048537" s="224"/>
      <c r="IQ1048537" s="224"/>
      <c r="IR1048537" s="224"/>
      <c r="IS1048537" s="224"/>
      <c r="IT1048537" s="224"/>
      <c r="IU1048537" s="224"/>
      <c r="IV1048537" s="224"/>
      <c r="IW1048537" s="224"/>
    </row>
    <row r="1048538" spans="3:257" s="282" customFormat="1" ht="12.75" customHeight="1">
      <c r="C1048538" s="283"/>
      <c r="D1048538" s="283"/>
      <c r="E1048538" s="283"/>
      <c r="F1048538" s="284"/>
      <c r="G1048538" s="224"/>
      <c r="H1048538" s="224"/>
      <c r="I1048538" s="224"/>
      <c r="J1048538" s="224"/>
      <c r="K1048538" s="224"/>
      <c r="L1048538" s="224"/>
      <c r="M1048538" s="224"/>
      <c r="N1048538" s="224"/>
      <c r="O1048538" s="224"/>
      <c r="P1048538" s="224"/>
      <c r="Q1048538" s="224"/>
      <c r="R1048538" s="224"/>
      <c r="S1048538" s="224"/>
      <c r="T1048538" s="224"/>
      <c r="U1048538" s="224"/>
      <c r="V1048538" s="224"/>
      <c r="W1048538" s="224"/>
      <c r="X1048538" s="224"/>
      <c r="Y1048538" s="224"/>
      <c r="Z1048538" s="224"/>
      <c r="AA1048538" s="224"/>
      <c r="AB1048538" s="224"/>
      <c r="AC1048538" s="224"/>
      <c r="AD1048538" s="224"/>
      <c r="AE1048538" s="224"/>
      <c r="AF1048538" s="224"/>
      <c r="AG1048538" s="224"/>
      <c r="AH1048538" s="224"/>
      <c r="AI1048538" s="224"/>
      <c r="AJ1048538" s="224"/>
      <c r="AK1048538" s="224"/>
      <c r="AL1048538" s="224"/>
      <c r="AM1048538" s="224"/>
      <c r="AN1048538" s="224"/>
      <c r="AO1048538" s="224"/>
      <c r="AP1048538" s="224"/>
      <c r="AQ1048538" s="224"/>
      <c r="AR1048538" s="224"/>
      <c r="AS1048538" s="224"/>
      <c r="AT1048538" s="224"/>
      <c r="AU1048538" s="224"/>
      <c r="AV1048538" s="224"/>
      <c r="AW1048538" s="224"/>
      <c r="AX1048538" s="224"/>
      <c r="AY1048538" s="224"/>
      <c r="AZ1048538" s="224"/>
      <c r="BA1048538" s="224"/>
      <c r="BB1048538" s="224"/>
      <c r="BC1048538" s="224"/>
      <c r="BD1048538" s="224"/>
      <c r="BE1048538" s="224"/>
      <c r="BF1048538" s="224"/>
      <c r="BG1048538" s="224"/>
      <c r="BH1048538" s="224"/>
      <c r="BI1048538" s="224"/>
      <c r="BJ1048538" s="224"/>
      <c r="BK1048538" s="224"/>
      <c r="BL1048538" s="224"/>
      <c r="BM1048538" s="224"/>
      <c r="BN1048538" s="224"/>
      <c r="BO1048538" s="224"/>
      <c r="BP1048538" s="224"/>
      <c r="BQ1048538" s="224"/>
      <c r="BR1048538" s="224"/>
      <c r="BS1048538" s="224"/>
      <c r="BT1048538" s="224"/>
      <c r="BU1048538" s="224"/>
      <c r="BV1048538" s="224"/>
      <c r="BW1048538" s="224"/>
      <c r="BX1048538" s="224"/>
      <c r="BY1048538" s="224"/>
      <c r="BZ1048538" s="224"/>
      <c r="CA1048538" s="224"/>
      <c r="CB1048538" s="224"/>
      <c r="CC1048538" s="224"/>
      <c r="CD1048538" s="224"/>
      <c r="CE1048538" s="224"/>
      <c r="CF1048538" s="224"/>
      <c r="CG1048538" s="224"/>
      <c r="CH1048538" s="224"/>
      <c r="CI1048538" s="224"/>
      <c r="CJ1048538" s="224"/>
      <c r="CK1048538" s="224"/>
      <c r="CL1048538" s="224"/>
      <c r="CM1048538" s="224"/>
      <c r="CN1048538" s="224"/>
      <c r="CO1048538" s="224"/>
      <c r="CP1048538" s="224"/>
      <c r="CQ1048538" s="224"/>
      <c r="CR1048538" s="224"/>
      <c r="CS1048538" s="224"/>
      <c r="CT1048538" s="224"/>
      <c r="CU1048538" s="224"/>
      <c r="CV1048538" s="224"/>
      <c r="CW1048538" s="224"/>
      <c r="CX1048538" s="224"/>
      <c r="CY1048538" s="224"/>
      <c r="CZ1048538" s="224"/>
      <c r="DA1048538" s="224"/>
      <c r="DB1048538" s="224"/>
      <c r="DC1048538" s="224"/>
      <c r="DD1048538" s="224"/>
      <c r="DE1048538" s="224"/>
      <c r="DF1048538" s="224"/>
      <c r="DG1048538" s="224"/>
      <c r="DH1048538" s="224"/>
      <c r="DI1048538" s="224"/>
      <c r="DJ1048538" s="224"/>
      <c r="DK1048538" s="224"/>
      <c r="DL1048538" s="224"/>
      <c r="DM1048538" s="224"/>
      <c r="DN1048538" s="224"/>
      <c r="DO1048538" s="224"/>
      <c r="DP1048538" s="224"/>
      <c r="DQ1048538" s="224"/>
      <c r="DR1048538" s="224"/>
      <c r="DS1048538" s="224"/>
      <c r="DT1048538" s="224"/>
      <c r="DU1048538" s="224"/>
      <c r="DV1048538" s="224"/>
      <c r="DW1048538" s="224"/>
      <c r="DX1048538" s="224"/>
      <c r="DY1048538" s="224"/>
      <c r="DZ1048538" s="224"/>
      <c r="EA1048538" s="224"/>
      <c r="EB1048538" s="224"/>
      <c r="EC1048538" s="224"/>
      <c r="ED1048538" s="224"/>
      <c r="EE1048538" s="224"/>
      <c r="EF1048538" s="224"/>
      <c r="EG1048538" s="224"/>
      <c r="EH1048538" s="224"/>
      <c r="EI1048538" s="224"/>
      <c r="EJ1048538" s="224"/>
      <c r="EK1048538" s="224"/>
      <c r="EL1048538" s="224"/>
      <c r="EM1048538" s="224"/>
      <c r="EN1048538" s="224"/>
      <c r="EO1048538" s="224"/>
      <c r="EP1048538" s="224"/>
      <c r="EQ1048538" s="224"/>
      <c r="ER1048538" s="224"/>
      <c r="ES1048538" s="224"/>
      <c r="ET1048538" s="224"/>
      <c r="EU1048538" s="224"/>
      <c r="EV1048538" s="224"/>
      <c r="EW1048538" s="224"/>
      <c r="EX1048538" s="224"/>
      <c r="EY1048538" s="224"/>
      <c r="EZ1048538" s="224"/>
      <c r="FA1048538" s="224"/>
      <c r="FB1048538" s="224"/>
      <c r="FC1048538" s="224"/>
      <c r="FD1048538" s="224"/>
      <c r="FE1048538" s="224"/>
      <c r="FF1048538" s="224"/>
      <c r="FG1048538" s="224"/>
      <c r="FH1048538" s="224"/>
      <c r="FI1048538" s="224"/>
      <c r="FJ1048538" s="224"/>
      <c r="FK1048538" s="224"/>
      <c r="FL1048538" s="224"/>
      <c r="FM1048538" s="224"/>
      <c r="FN1048538" s="224"/>
      <c r="FO1048538" s="224"/>
      <c r="FP1048538" s="224"/>
      <c r="FQ1048538" s="224"/>
      <c r="FR1048538" s="224"/>
      <c r="FS1048538" s="224"/>
      <c r="FT1048538" s="224"/>
      <c r="FU1048538" s="224"/>
      <c r="FV1048538" s="224"/>
      <c r="FW1048538" s="224"/>
      <c r="FX1048538" s="224"/>
      <c r="FY1048538" s="224"/>
      <c r="FZ1048538" s="224"/>
      <c r="GA1048538" s="224"/>
      <c r="GB1048538" s="224"/>
      <c r="GC1048538" s="224"/>
      <c r="GD1048538" s="224"/>
      <c r="GE1048538" s="224"/>
      <c r="GF1048538" s="224"/>
      <c r="GG1048538" s="224"/>
      <c r="GH1048538" s="224"/>
      <c r="GI1048538" s="224"/>
      <c r="GJ1048538" s="224"/>
      <c r="GK1048538" s="224"/>
      <c r="GL1048538" s="224"/>
      <c r="GM1048538" s="224"/>
      <c r="GN1048538" s="224"/>
      <c r="GO1048538" s="224"/>
      <c r="GP1048538" s="224"/>
      <c r="GQ1048538" s="224"/>
      <c r="GR1048538" s="224"/>
      <c r="GS1048538" s="224"/>
      <c r="GT1048538" s="224"/>
      <c r="GU1048538" s="224"/>
      <c r="GV1048538" s="224"/>
      <c r="GW1048538" s="224"/>
      <c r="GX1048538" s="224"/>
      <c r="GY1048538" s="224"/>
      <c r="GZ1048538" s="224"/>
      <c r="HA1048538" s="224"/>
      <c r="HB1048538" s="224"/>
      <c r="HC1048538" s="224"/>
      <c r="HD1048538" s="224"/>
      <c r="HE1048538" s="224"/>
      <c r="HF1048538" s="224"/>
      <c r="HG1048538" s="224"/>
      <c r="HH1048538" s="224"/>
      <c r="HI1048538" s="224"/>
      <c r="HJ1048538" s="224"/>
      <c r="HK1048538" s="224"/>
      <c r="HL1048538" s="224"/>
      <c r="HM1048538" s="224"/>
      <c r="HN1048538" s="224"/>
      <c r="HO1048538" s="224"/>
      <c r="HP1048538" s="224"/>
      <c r="HQ1048538" s="224"/>
      <c r="HR1048538" s="224"/>
      <c r="HS1048538" s="224"/>
      <c r="HT1048538" s="224"/>
      <c r="HU1048538" s="224"/>
      <c r="HV1048538" s="224"/>
      <c r="HW1048538" s="224"/>
      <c r="HX1048538" s="224"/>
      <c r="HY1048538" s="224"/>
      <c r="HZ1048538" s="224"/>
      <c r="IA1048538" s="224"/>
      <c r="IB1048538" s="224"/>
      <c r="IC1048538" s="224"/>
      <c r="ID1048538" s="224"/>
      <c r="IE1048538" s="224"/>
      <c r="IF1048538" s="224"/>
      <c r="IG1048538" s="224"/>
      <c r="IH1048538" s="224"/>
      <c r="II1048538" s="224"/>
      <c r="IJ1048538" s="224"/>
      <c r="IK1048538" s="224"/>
      <c r="IL1048538" s="224"/>
      <c r="IM1048538" s="224"/>
      <c r="IN1048538" s="224"/>
      <c r="IO1048538" s="224"/>
      <c r="IP1048538" s="224"/>
      <c r="IQ1048538" s="224"/>
      <c r="IR1048538" s="224"/>
      <c r="IS1048538" s="224"/>
      <c r="IT1048538" s="224"/>
      <c r="IU1048538" s="224"/>
      <c r="IV1048538" s="224"/>
      <c r="IW1048538" s="224"/>
    </row>
    <row r="1048539" spans="3:257" s="282" customFormat="1" ht="12.75" customHeight="1">
      <c r="C1048539" s="283"/>
      <c r="D1048539" s="283"/>
      <c r="E1048539" s="283"/>
      <c r="F1048539" s="284"/>
      <c r="G1048539" s="224"/>
      <c r="H1048539" s="224"/>
      <c r="I1048539" s="224"/>
      <c r="J1048539" s="224"/>
      <c r="K1048539" s="224"/>
      <c r="L1048539" s="224"/>
      <c r="M1048539" s="224"/>
      <c r="N1048539" s="224"/>
      <c r="O1048539" s="224"/>
      <c r="P1048539" s="224"/>
      <c r="Q1048539" s="224"/>
      <c r="R1048539" s="224"/>
      <c r="S1048539" s="224"/>
      <c r="T1048539" s="224"/>
      <c r="U1048539" s="224"/>
      <c r="V1048539" s="224"/>
      <c r="W1048539" s="224"/>
      <c r="X1048539" s="224"/>
      <c r="Y1048539" s="224"/>
      <c r="Z1048539" s="224"/>
      <c r="AA1048539" s="224"/>
      <c r="AB1048539" s="224"/>
      <c r="AC1048539" s="224"/>
      <c r="AD1048539" s="224"/>
      <c r="AE1048539" s="224"/>
      <c r="AF1048539" s="224"/>
      <c r="AG1048539" s="224"/>
      <c r="AH1048539" s="224"/>
      <c r="AI1048539" s="224"/>
      <c r="AJ1048539" s="224"/>
      <c r="AK1048539" s="224"/>
      <c r="AL1048539" s="224"/>
      <c r="AM1048539" s="224"/>
      <c r="AN1048539" s="224"/>
      <c r="AO1048539" s="224"/>
      <c r="AP1048539" s="224"/>
      <c r="AQ1048539" s="224"/>
      <c r="AR1048539" s="224"/>
      <c r="AS1048539" s="224"/>
      <c r="AT1048539" s="224"/>
      <c r="AU1048539" s="224"/>
      <c r="AV1048539" s="224"/>
      <c r="AW1048539" s="224"/>
      <c r="AX1048539" s="224"/>
      <c r="AY1048539" s="224"/>
      <c r="AZ1048539" s="224"/>
      <c r="BA1048539" s="224"/>
      <c r="BB1048539" s="224"/>
      <c r="BC1048539" s="224"/>
      <c r="BD1048539" s="224"/>
      <c r="BE1048539" s="224"/>
      <c r="BF1048539" s="224"/>
      <c r="BG1048539" s="224"/>
      <c r="BH1048539" s="224"/>
      <c r="BI1048539" s="224"/>
      <c r="BJ1048539" s="224"/>
      <c r="BK1048539" s="224"/>
      <c r="BL1048539" s="224"/>
      <c r="BM1048539" s="224"/>
      <c r="BN1048539" s="224"/>
      <c r="BO1048539" s="224"/>
      <c r="BP1048539" s="224"/>
      <c r="BQ1048539" s="224"/>
      <c r="BR1048539" s="224"/>
      <c r="BS1048539" s="224"/>
      <c r="BT1048539" s="224"/>
      <c r="BU1048539" s="224"/>
      <c r="BV1048539" s="224"/>
      <c r="BW1048539" s="224"/>
      <c r="BX1048539" s="224"/>
      <c r="BY1048539" s="224"/>
      <c r="BZ1048539" s="224"/>
      <c r="CA1048539" s="224"/>
      <c r="CB1048539" s="224"/>
      <c r="CC1048539" s="224"/>
      <c r="CD1048539" s="224"/>
      <c r="CE1048539" s="224"/>
      <c r="CF1048539" s="224"/>
      <c r="CG1048539" s="224"/>
      <c r="CH1048539" s="224"/>
      <c r="CI1048539" s="224"/>
      <c r="CJ1048539" s="224"/>
      <c r="CK1048539" s="224"/>
      <c r="CL1048539" s="224"/>
      <c r="CM1048539" s="224"/>
      <c r="CN1048539" s="224"/>
      <c r="CO1048539" s="224"/>
      <c r="CP1048539" s="224"/>
      <c r="CQ1048539" s="224"/>
      <c r="CR1048539" s="224"/>
      <c r="CS1048539" s="224"/>
      <c r="CT1048539" s="224"/>
      <c r="CU1048539" s="224"/>
      <c r="CV1048539" s="224"/>
      <c r="CW1048539" s="224"/>
      <c r="CX1048539" s="224"/>
      <c r="CY1048539" s="224"/>
      <c r="CZ1048539" s="224"/>
      <c r="DA1048539" s="224"/>
      <c r="DB1048539" s="224"/>
      <c r="DC1048539" s="224"/>
      <c r="DD1048539" s="224"/>
      <c r="DE1048539" s="224"/>
      <c r="DF1048539" s="224"/>
      <c r="DG1048539" s="224"/>
      <c r="DH1048539" s="224"/>
      <c r="DI1048539" s="224"/>
      <c r="DJ1048539" s="224"/>
      <c r="DK1048539" s="224"/>
      <c r="DL1048539" s="224"/>
      <c r="DM1048539" s="224"/>
      <c r="DN1048539" s="224"/>
      <c r="DO1048539" s="224"/>
      <c r="DP1048539" s="224"/>
      <c r="DQ1048539" s="224"/>
      <c r="DR1048539" s="224"/>
      <c r="DS1048539" s="224"/>
      <c r="DT1048539" s="224"/>
      <c r="DU1048539" s="224"/>
      <c r="DV1048539" s="224"/>
      <c r="DW1048539" s="224"/>
      <c r="DX1048539" s="224"/>
      <c r="DY1048539" s="224"/>
      <c r="DZ1048539" s="224"/>
      <c r="EA1048539" s="224"/>
      <c r="EB1048539" s="224"/>
      <c r="EC1048539" s="224"/>
      <c r="ED1048539" s="224"/>
      <c r="EE1048539" s="224"/>
      <c r="EF1048539" s="224"/>
      <c r="EG1048539" s="224"/>
      <c r="EH1048539" s="224"/>
      <c r="EI1048539" s="224"/>
      <c r="EJ1048539" s="224"/>
      <c r="EK1048539" s="224"/>
      <c r="EL1048539" s="224"/>
      <c r="EM1048539" s="224"/>
      <c r="EN1048539" s="224"/>
      <c r="EO1048539" s="224"/>
      <c r="EP1048539" s="224"/>
      <c r="EQ1048539" s="224"/>
      <c r="ER1048539" s="224"/>
      <c r="ES1048539" s="224"/>
      <c r="ET1048539" s="224"/>
      <c r="EU1048539" s="224"/>
      <c r="EV1048539" s="224"/>
      <c r="EW1048539" s="224"/>
      <c r="EX1048539" s="224"/>
      <c r="EY1048539" s="224"/>
      <c r="EZ1048539" s="224"/>
      <c r="FA1048539" s="224"/>
      <c r="FB1048539" s="224"/>
      <c r="FC1048539" s="224"/>
      <c r="FD1048539" s="224"/>
      <c r="FE1048539" s="224"/>
      <c r="FF1048539" s="224"/>
      <c r="FG1048539" s="224"/>
      <c r="FH1048539" s="224"/>
      <c r="FI1048539" s="224"/>
      <c r="FJ1048539" s="224"/>
      <c r="FK1048539" s="224"/>
      <c r="FL1048539" s="224"/>
      <c r="FM1048539" s="224"/>
      <c r="FN1048539" s="224"/>
      <c r="FO1048539" s="224"/>
      <c r="FP1048539" s="224"/>
      <c r="FQ1048539" s="224"/>
      <c r="FR1048539" s="224"/>
      <c r="FS1048539" s="224"/>
      <c r="FT1048539" s="224"/>
      <c r="FU1048539" s="224"/>
      <c r="FV1048539" s="224"/>
      <c r="FW1048539" s="224"/>
      <c r="FX1048539" s="224"/>
      <c r="FY1048539" s="224"/>
      <c r="FZ1048539" s="224"/>
      <c r="GA1048539" s="224"/>
      <c r="GB1048539" s="224"/>
      <c r="GC1048539" s="224"/>
      <c r="GD1048539" s="224"/>
      <c r="GE1048539" s="224"/>
      <c r="GF1048539" s="224"/>
      <c r="GG1048539" s="224"/>
      <c r="GH1048539" s="224"/>
      <c r="GI1048539" s="224"/>
      <c r="GJ1048539" s="224"/>
      <c r="GK1048539" s="224"/>
      <c r="GL1048539" s="224"/>
      <c r="GM1048539" s="224"/>
      <c r="GN1048539" s="224"/>
      <c r="GO1048539" s="224"/>
      <c r="GP1048539" s="224"/>
      <c r="GQ1048539" s="224"/>
      <c r="GR1048539" s="224"/>
      <c r="GS1048539" s="224"/>
      <c r="GT1048539" s="224"/>
      <c r="GU1048539" s="224"/>
      <c r="GV1048539" s="224"/>
      <c r="GW1048539" s="224"/>
      <c r="GX1048539" s="224"/>
      <c r="GY1048539" s="224"/>
      <c r="GZ1048539" s="224"/>
      <c r="HA1048539" s="224"/>
      <c r="HB1048539" s="224"/>
      <c r="HC1048539" s="224"/>
      <c r="HD1048539" s="224"/>
      <c r="HE1048539" s="224"/>
      <c r="HF1048539" s="224"/>
      <c r="HG1048539" s="224"/>
      <c r="HH1048539" s="224"/>
      <c r="HI1048539" s="224"/>
      <c r="HJ1048539" s="224"/>
      <c r="HK1048539" s="224"/>
      <c r="HL1048539" s="224"/>
      <c r="HM1048539" s="224"/>
      <c r="HN1048539" s="224"/>
      <c r="HO1048539" s="224"/>
      <c r="HP1048539" s="224"/>
      <c r="HQ1048539" s="224"/>
      <c r="HR1048539" s="224"/>
      <c r="HS1048539" s="224"/>
      <c r="HT1048539" s="224"/>
      <c r="HU1048539" s="224"/>
      <c r="HV1048539" s="224"/>
      <c r="HW1048539" s="224"/>
      <c r="HX1048539" s="224"/>
      <c r="HY1048539" s="224"/>
      <c r="HZ1048539" s="224"/>
      <c r="IA1048539" s="224"/>
      <c r="IB1048539" s="224"/>
      <c r="IC1048539" s="224"/>
      <c r="ID1048539" s="224"/>
      <c r="IE1048539" s="224"/>
      <c r="IF1048539" s="224"/>
      <c r="IG1048539" s="224"/>
      <c r="IH1048539" s="224"/>
      <c r="II1048539" s="224"/>
      <c r="IJ1048539" s="224"/>
      <c r="IK1048539" s="224"/>
      <c r="IL1048539" s="224"/>
      <c r="IM1048539" s="224"/>
      <c r="IN1048539" s="224"/>
      <c r="IO1048539" s="224"/>
      <c r="IP1048539" s="224"/>
      <c r="IQ1048539" s="224"/>
      <c r="IR1048539" s="224"/>
      <c r="IS1048539" s="224"/>
      <c r="IT1048539" s="224"/>
      <c r="IU1048539" s="224"/>
      <c r="IV1048539" s="224"/>
      <c r="IW1048539" s="224"/>
    </row>
    <row r="1048540" spans="3:257" s="282" customFormat="1" ht="12.75" customHeight="1">
      <c r="C1048540" s="283"/>
      <c r="D1048540" s="283"/>
      <c r="E1048540" s="283"/>
      <c r="F1048540" s="284"/>
      <c r="G1048540" s="224"/>
      <c r="H1048540" s="224"/>
      <c r="I1048540" s="224"/>
      <c r="J1048540" s="224"/>
      <c r="K1048540" s="224"/>
      <c r="L1048540" s="224"/>
      <c r="M1048540" s="224"/>
      <c r="N1048540" s="224"/>
      <c r="O1048540" s="224"/>
      <c r="P1048540" s="224"/>
      <c r="Q1048540" s="224"/>
      <c r="R1048540" s="224"/>
      <c r="S1048540" s="224"/>
      <c r="T1048540" s="224"/>
      <c r="U1048540" s="224"/>
      <c r="V1048540" s="224"/>
      <c r="W1048540" s="224"/>
      <c r="X1048540" s="224"/>
      <c r="Y1048540" s="224"/>
      <c r="Z1048540" s="224"/>
      <c r="AA1048540" s="224"/>
      <c r="AB1048540" s="224"/>
      <c r="AC1048540" s="224"/>
      <c r="AD1048540" s="224"/>
      <c r="AE1048540" s="224"/>
      <c r="AF1048540" s="224"/>
      <c r="AG1048540" s="224"/>
      <c r="AH1048540" s="224"/>
      <c r="AI1048540" s="224"/>
      <c r="AJ1048540" s="224"/>
      <c r="AK1048540" s="224"/>
      <c r="AL1048540" s="224"/>
      <c r="AM1048540" s="224"/>
      <c r="AN1048540" s="224"/>
      <c r="AO1048540" s="224"/>
      <c r="AP1048540" s="224"/>
      <c r="AQ1048540" s="224"/>
      <c r="AR1048540" s="224"/>
      <c r="AS1048540" s="224"/>
      <c r="AT1048540" s="224"/>
      <c r="AU1048540" s="224"/>
      <c r="AV1048540" s="224"/>
      <c r="AW1048540" s="224"/>
      <c r="AX1048540" s="224"/>
      <c r="AY1048540" s="224"/>
      <c r="AZ1048540" s="224"/>
      <c r="BA1048540" s="224"/>
      <c r="BB1048540" s="224"/>
      <c r="BC1048540" s="224"/>
      <c r="BD1048540" s="224"/>
      <c r="BE1048540" s="224"/>
      <c r="BF1048540" s="224"/>
      <c r="BG1048540" s="224"/>
      <c r="BH1048540" s="224"/>
      <c r="BI1048540" s="224"/>
      <c r="BJ1048540" s="224"/>
      <c r="BK1048540" s="224"/>
      <c r="BL1048540" s="224"/>
      <c r="BM1048540" s="224"/>
      <c r="BN1048540" s="224"/>
      <c r="BO1048540" s="224"/>
      <c r="BP1048540" s="224"/>
      <c r="BQ1048540" s="224"/>
      <c r="BR1048540" s="224"/>
      <c r="BS1048540" s="224"/>
      <c r="BT1048540" s="224"/>
      <c r="BU1048540" s="224"/>
      <c r="BV1048540" s="224"/>
      <c r="BW1048540" s="224"/>
      <c r="BX1048540" s="224"/>
      <c r="BY1048540" s="224"/>
      <c r="BZ1048540" s="224"/>
      <c r="CA1048540" s="224"/>
      <c r="CB1048540" s="224"/>
      <c r="CC1048540" s="224"/>
      <c r="CD1048540" s="224"/>
      <c r="CE1048540" s="224"/>
      <c r="CF1048540" s="224"/>
      <c r="CG1048540" s="224"/>
      <c r="CH1048540" s="224"/>
      <c r="CI1048540" s="224"/>
      <c r="CJ1048540" s="224"/>
      <c r="CK1048540" s="224"/>
      <c r="CL1048540" s="224"/>
      <c r="CM1048540" s="224"/>
      <c r="CN1048540" s="224"/>
      <c r="CO1048540" s="224"/>
      <c r="CP1048540" s="224"/>
      <c r="CQ1048540" s="224"/>
      <c r="CR1048540" s="224"/>
      <c r="CS1048540" s="224"/>
      <c r="CT1048540" s="224"/>
      <c r="CU1048540" s="224"/>
      <c r="CV1048540" s="224"/>
      <c r="CW1048540" s="224"/>
      <c r="CX1048540" s="224"/>
      <c r="CY1048540" s="224"/>
      <c r="CZ1048540" s="224"/>
      <c r="DA1048540" s="224"/>
      <c r="DB1048540" s="224"/>
      <c r="DC1048540" s="224"/>
      <c r="DD1048540" s="224"/>
      <c r="DE1048540" s="224"/>
      <c r="DF1048540" s="224"/>
      <c r="DG1048540" s="224"/>
      <c r="DH1048540" s="224"/>
      <c r="DI1048540" s="224"/>
      <c r="DJ1048540" s="224"/>
      <c r="DK1048540" s="224"/>
      <c r="DL1048540" s="224"/>
      <c r="DM1048540" s="224"/>
      <c r="DN1048540" s="224"/>
      <c r="DO1048540" s="224"/>
      <c r="DP1048540" s="224"/>
      <c r="DQ1048540" s="224"/>
      <c r="DR1048540" s="224"/>
      <c r="DS1048540" s="224"/>
      <c r="DT1048540" s="224"/>
      <c r="DU1048540" s="224"/>
      <c r="DV1048540" s="224"/>
      <c r="DW1048540" s="224"/>
      <c r="DX1048540" s="224"/>
      <c r="DY1048540" s="224"/>
      <c r="DZ1048540" s="224"/>
      <c r="EA1048540" s="224"/>
      <c r="EB1048540" s="224"/>
      <c r="EC1048540" s="224"/>
      <c r="ED1048540" s="224"/>
      <c r="EE1048540" s="224"/>
      <c r="EF1048540" s="224"/>
      <c r="EG1048540" s="224"/>
      <c r="EH1048540" s="224"/>
      <c r="EI1048540" s="224"/>
      <c r="EJ1048540" s="224"/>
      <c r="EK1048540" s="224"/>
      <c r="EL1048540" s="224"/>
      <c r="EM1048540" s="224"/>
      <c r="EN1048540" s="224"/>
      <c r="EO1048540" s="224"/>
      <c r="EP1048540" s="224"/>
      <c r="EQ1048540" s="224"/>
      <c r="ER1048540" s="224"/>
      <c r="ES1048540" s="224"/>
      <c r="ET1048540" s="224"/>
      <c r="EU1048540" s="224"/>
      <c r="EV1048540" s="224"/>
      <c r="EW1048540" s="224"/>
      <c r="EX1048540" s="224"/>
      <c r="EY1048540" s="224"/>
      <c r="EZ1048540" s="224"/>
      <c r="FA1048540" s="224"/>
      <c r="FB1048540" s="224"/>
      <c r="FC1048540" s="224"/>
      <c r="FD1048540" s="224"/>
      <c r="FE1048540" s="224"/>
      <c r="FF1048540" s="224"/>
      <c r="FG1048540" s="224"/>
      <c r="FH1048540" s="224"/>
      <c r="FI1048540" s="224"/>
      <c r="FJ1048540" s="224"/>
      <c r="FK1048540" s="224"/>
      <c r="FL1048540" s="224"/>
      <c r="FM1048540" s="224"/>
      <c r="FN1048540" s="224"/>
      <c r="FO1048540" s="224"/>
      <c r="FP1048540" s="224"/>
      <c r="FQ1048540" s="224"/>
      <c r="FR1048540" s="224"/>
      <c r="FS1048540" s="224"/>
      <c r="FT1048540" s="224"/>
      <c r="FU1048540" s="224"/>
      <c r="FV1048540" s="224"/>
      <c r="FW1048540" s="224"/>
      <c r="FX1048540" s="224"/>
      <c r="FY1048540" s="224"/>
      <c r="FZ1048540" s="224"/>
      <c r="GA1048540" s="224"/>
      <c r="GB1048540" s="224"/>
      <c r="GC1048540" s="224"/>
      <c r="GD1048540" s="224"/>
      <c r="GE1048540" s="224"/>
      <c r="GF1048540" s="224"/>
      <c r="GG1048540" s="224"/>
      <c r="GH1048540" s="224"/>
      <c r="GI1048540" s="224"/>
      <c r="GJ1048540" s="224"/>
      <c r="GK1048540" s="224"/>
      <c r="GL1048540" s="224"/>
      <c r="GM1048540" s="224"/>
      <c r="GN1048540" s="224"/>
      <c r="GO1048540" s="224"/>
      <c r="GP1048540" s="224"/>
      <c r="GQ1048540" s="224"/>
      <c r="GR1048540" s="224"/>
      <c r="GS1048540" s="224"/>
      <c r="GT1048540" s="224"/>
      <c r="GU1048540" s="224"/>
      <c r="GV1048540" s="224"/>
      <c r="GW1048540" s="224"/>
      <c r="GX1048540" s="224"/>
      <c r="GY1048540" s="224"/>
      <c r="GZ1048540" s="224"/>
      <c r="HA1048540" s="224"/>
      <c r="HB1048540" s="224"/>
      <c r="HC1048540" s="224"/>
      <c r="HD1048540" s="224"/>
      <c r="HE1048540" s="224"/>
      <c r="HF1048540" s="224"/>
      <c r="HG1048540" s="224"/>
      <c r="HH1048540" s="224"/>
      <c r="HI1048540" s="224"/>
      <c r="HJ1048540" s="224"/>
      <c r="HK1048540" s="224"/>
      <c r="HL1048540" s="224"/>
      <c r="HM1048540" s="224"/>
      <c r="HN1048540" s="224"/>
      <c r="HO1048540" s="224"/>
      <c r="HP1048540" s="224"/>
      <c r="HQ1048540" s="224"/>
      <c r="HR1048540" s="224"/>
      <c r="HS1048540" s="224"/>
      <c r="HT1048540" s="224"/>
      <c r="HU1048540" s="224"/>
      <c r="HV1048540" s="224"/>
      <c r="HW1048540" s="224"/>
      <c r="HX1048540" s="224"/>
      <c r="HY1048540" s="224"/>
      <c r="HZ1048540" s="224"/>
      <c r="IA1048540" s="224"/>
      <c r="IB1048540" s="224"/>
      <c r="IC1048540" s="224"/>
      <c r="ID1048540" s="224"/>
      <c r="IE1048540" s="224"/>
      <c r="IF1048540" s="224"/>
      <c r="IG1048540" s="224"/>
      <c r="IH1048540" s="224"/>
      <c r="II1048540" s="224"/>
      <c r="IJ1048540" s="224"/>
      <c r="IK1048540" s="224"/>
      <c r="IL1048540" s="224"/>
      <c r="IM1048540" s="224"/>
      <c r="IN1048540" s="224"/>
      <c r="IO1048540" s="224"/>
      <c r="IP1048540" s="224"/>
      <c r="IQ1048540" s="224"/>
      <c r="IR1048540" s="224"/>
      <c r="IS1048540" s="224"/>
      <c r="IT1048540" s="224"/>
      <c r="IU1048540" s="224"/>
      <c r="IV1048540" s="224"/>
      <c r="IW1048540" s="224"/>
    </row>
    <row r="1048541" spans="3:257" s="282" customFormat="1" ht="12.75" customHeight="1">
      <c r="C1048541" s="283"/>
      <c r="D1048541" s="283"/>
      <c r="E1048541" s="283"/>
      <c r="F1048541" s="284"/>
      <c r="G1048541" s="224"/>
      <c r="H1048541" s="224"/>
      <c r="I1048541" s="224"/>
      <c r="J1048541" s="224"/>
      <c r="K1048541" s="224"/>
      <c r="L1048541" s="224"/>
      <c r="M1048541" s="224"/>
      <c r="N1048541" s="224"/>
      <c r="O1048541" s="224"/>
      <c r="P1048541" s="224"/>
      <c r="Q1048541" s="224"/>
      <c r="R1048541" s="224"/>
      <c r="S1048541" s="224"/>
      <c r="T1048541" s="224"/>
      <c r="U1048541" s="224"/>
      <c r="V1048541" s="224"/>
      <c r="W1048541" s="224"/>
      <c r="X1048541" s="224"/>
      <c r="Y1048541" s="224"/>
      <c r="Z1048541" s="224"/>
      <c r="AA1048541" s="224"/>
      <c r="AB1048541" s="224"/>
      <c r="AC1048541" s="224"/>
      <c r="AD1048541" s="224"/>
      <c r="AE1048541" s="224"/>
      <c r="AF1048541" s="224"/>
      <c r="AG1048541" s="224"/>
      <c r="AH1048541" s="224"/>
      <c r="AI1048541" s="224"/>
      <c r="AJ1048541" s="224"/>
      <c r="AK1048541" s="224"/>
      <c r="AL1048541" s="224"/>
      <c r="AM1048541" s="224"/>
      <c r="AN1048541" s="224"/>
      <c r="AO1048541" s="224"/>
      <c r="AP1048541" s="224"/>
      <c r="AQ1048541" s="224"/>
      <c r="AR1048541" s="224"/>
      <c r="AS1048541" s="224"/>
      <c r="AT1048541" s="224"/>
      <c r="AU1048541" s="224"/>
      <c r="AV1048541" s="224"/>
      <c r="AW1048541" s="224"/>
      <c r="AX1048541" s="224"/>
      <c r="AY1048541" s="224"/>
      <c r="AZ1048541" s="224"/>
      <c r="BA1048541" s="224"/>
      <c r="BB1048541" s="224"/>
      <c r="BC1048541" s="224"/>
      <c r="BD1048541" s="224"/>
      <c r="BE1048541" s="224"/>
      <c r="BF1048541" s="224"/>
      <c r="BG1048541" s="224"/>
      <c r="BH1048541" s="224"/>
      <c r="BI1048541" s="224"/>
      <c r="BJ1048541" s="224"/>
      <c r="BK1048541" s="224"/>
      <c r="BL1048541" s="224"/>
      <c r="BM1048541" s="224"/>
      <c r="BN1048541" s="224"/>
      <c r="BO1048541" s="224"/>
      <c r="BP1048541" s="224"/>
      <c r="BQ1048541" s="224"/>
      <c r="BR1048541" s="224"/>
      <c r="BS1048541" s="224"/>
      <c r="BT1048541" s="224"/>
      <c r="BU1048541" s="224"/>
      <c r="BV1048541" s="224"/>
      <c r="BW1048541" s="224"/>
      <c r="BX1048541" s="224"/>
      <c r="BY1048541" s="224"/>
      <c r="BZ1048541" s="224"/>
      <c r="CA1048541" s="224"/>
      <c r="CB1048541" s="224"/>
      <c r="CC1048541" s="224"/>
      <c r="CD1048541" s="224"/>
      <c r="CE1048541" s="224"/>
      <c r="CF1048541" s="224"/>
      <c r="CG1048541" s="224"/>
      <c r="CH1048541" s="224"/>
      <c r="CI1048541" s="224"/>
      <c r="CJ1048541" s="224"/>
      <c r="CK1048541" s="224"/>
      <c r="CL1048541" s="224"/>
      <c r="CM1048541" s="224"/>
      <c r="CN1048541" s="224"/>
      <c r="CO1048541" s="224"/>
      <c r="CP1048541" s="224"/>
      <c r="CQ1048541" s="224"/>
      <c r="CR1048541" s="224"/>
      <c r="CS1048541" s="224"/>
      <c r="CT1048541" s="224"/>
      <c r="CU1048541" s="224"/>
      <c r="CV1048541" s="224"/>
      <c r="CW1048541" s="224"/>
      <c r="CX1048541" s="224"/>
      <c r="CY1048541" s="224"/>
      <c r="CZ1048541" s="224"/>
      <c r="DA1048541" s="224"/>
      <c r="DB1048541" s="224"/>
      <c r="DC1048541" s="224"/>
      <c r="DD1048541" s="224"/>
      <c r="DE1048541" s="224"/>
      <c r="DF1048541" s="224"/>
      <c r="DG1048541" s="224"/>
      <c r="DH1048541" s="224"/>
      <c r="DI1048541" s="224"/>
      <c r="DJ1048541" s="224"/>
      <c r="DK1048541" s="224"/>
      <c r="DL1048541" s="224"/>
      <c r="DM1048541" s="224"/>
      <c r="DN1048541" s="224"/>
      <c r="DO1048541" s="224"/>
      <c r="DP1048541" s="224"/>
      <c r="DQ1048541" s="224"/>
      <c r="DR1048541" s="224"/>
      <c r="DS1048541" s="224"/>
      <c r="DT1048541" s="224"/>
      <c r="DU1048541" s="224"/>
      <c r="DV1048541" s="224"/>
      <c r="DW1048541" s="224"/>
      <c r="DX1048541" s="224"/>
      <c r="DY1048541" s="224"/>
      <c r="DZ1048541" s="224"/>
      <c r="EA1048541" s="224"/>
      <c r="EB1048541" s="224"/>
      <c r="EC1048541" s="224"/>
      <c r="ED1048541" s="224"/>
      <c r="EE1048541" s="224"/>
      <c r="EF1048541" s="224"/>
      <c r="EG1048541" s="224"/>
      <c r="EH1048541" s="224"/>
      <c r="EI1048541" s="224"/>
      <c r="EJ1048541" s="224"/>
      <c r="EK1048541" s="224"/>
      <c r="EL1048541" s="224"/>
      <c r="EM1048541" s="224"/>
      <c r="EN1048541" s="224"/>
      <c r="EO1048541" s="224"/>
      <c r="EP1048541" s="224"/>
      <c r="EQ1048541" s="224"/>
      <c r="ER1048541" s="224"/>
      <c r="ES1048541" s="224"/>
      <c r="ET1048541" s="224"/>
      <c r="EU1048541" s="224"/>
      <c r="EV1048541" s="224"/>
      <c r="EW1048541" s="224"/>
      <c r="EX1048541" s="224"/>
      <c r="EY1048541" s="224"/>
      <c r="EZ1048541" s="224"/>
      <c r="FA1048541" s="224"/>
      <c r="FB1048541" s="224"/>
      <c r="FC1048541" s="224"/>
      <c r="FD1048541" s="224"/>
      <c r="FE1048541" s="224"/>
      <c r="FF1048541" s="224"/>
      <c r="FG1048541" s="224"/>
      <c r="FH1048541" s="224"/>
      <c r="FI1048541" s="224"/>
      <c r="FJ1048541" s="224"/>
      <c r="FK1048541" s="224"/>
      <c r="FL1048541" s="224"/>
      <c r="FM1048541" s="224"/>
      <c r="FN1048541" s="224"/>
      <c r="FO1048541" s="224"/>
      <c r="FP1048541" s="224"/>
      <c r="FQ1048541" s="224"/>
      <c r="FR1048541" s="224"/>
      <c r="FS1048541" s="224"/>
      <c r="FT1048541" s="224"/>
      <c r="FU1048541" s="224"/>
      <c r="FV1048541" s="224"/>
      <c r="FW1048541" s="224"/>
      <c r="FX1048541" s="224"/>
      <c r="FY1048541" s="224"/>
      <c r="FZ1048541" s="224"/>
      <c r="GA1048541" s="224"/>
      <c r="GB1048541" s="224"/>
      <c r="GC1048541" s="224"/>
      <c r="GD1048541" s="224"/>
      <c r="GE1048541" s="224"/>
      <c r="GF1048541" s="224"/>
      <c r="GG1048541" s="224"/>
      <c r="GH1048541" s="224"/>
      <c r="GI1048541" s="224"/>
      <c r="GJ1048541" s="224"/>
      <c r="GK1048541" s="224"/>
      <c r="GL1048541" s="224"/>
      <c r="GM1048541" s="224"/>
      <c r="GN1048541" s="224"/>
      <c r="GO1048541" s="224"/>
      <c r="GP1048541" s="224"/>
      <c r="GQ1048541" s="224"/>
      <c r="GR1048541" s="224"/>
      <c r="GS1048541" s="224"/>
      <c r="GT1048541" s="224"/>
      <c r="GU1048541" s="224"/>
      <c r="GV1048541" s="224"/>
      <c r="GW1048541" s="224"/>
      <c r="GX1048541" s="224"/>
      <c r="GY1048541" s="224"/>
      <c r="GZ1048541" s="224"/>
      <c r="HA1048541" s="224"/>
      <c r="HB1048541" s="224"/>
      <c r="HC1048541" s="224"/>
      <c r="HD1048541" s="224"/>
      <c r="HE1048541" s="224"/>
      <c r="HF1048541" s="224"/>
      <c r="HG1048541" s="224"/>
      <c r="HH1048541" s="224"/>
      <c r="HI1048541" s="224"/>
      <c r="HJ1048541" s="224"/>
      <c r="HK1048541" s="224"/>
      <c r="HL1048541" s="224"/>
      <c r="HM1048541" s="224"/>
      <c r="HN1048541" s="224"/>
      <c r="HO1048541" s="224"/>
      <c r="HP1048541" s="224"/>
      <c r="HQ1048541" s="224"/>
      <c r="HR1048541" s="224"/>
      <c r="HS1048541" s="224"/>
      <c r="HT1048541" s="224"/>
      <c r="HU1048541" s="224"/>
      <c r="HV1048541" s="224"/>
      <c r="HW1048541" s="224"/>
      <c r="HX1048541" s="224"/>
      <c r="HY1048541" s="224"/>
      <c r="HZ1048541" s="224"/>
      <c r="IA1048541" s="224"/>
      <c r="IB1048541" s="224"/>
      <c r="IC1048541" s="224"/>
      <c r="ID1048541" s="224"/>
      <c r="IE1048541" s="224"/>
      <c r="IF1048541" s="224"/>
      <c r="IG1048541" s="224"/>
      <c r="IH1048541" s="224"/>
      <c r="II1048541" s="224"/>
      <c r="IJ1048541" s="224"/>
      <c r="IK1048541" s="224"/>
      <c r="IL1048541" s="224"/>
      <c r="IM1048541" s="224"/>
      <c r="IN1048541" s="224"/>
      <c r="IO1048541" s="224"/>
      <c r="IP1048541" s="224"/>
      <c r="IQ1048541" s="224"/>
      <c r="IR1048541" s="224"/>
      <c r="IS1048541" s="224"/>
      <c r="IT1048541" s="224"/>
      <c r="IU1048541" s="224"/>
      <c r="IV1048541" s="224"/>
      <c r="IW1048541" s="224"/>
    </row>
    <row r="1048542" spans="3:257" s="282" customFormat="1" ht="12.75" customHeight="1">
      <c r="C1048542" s="283"/>
      <c r="D1048542" s="283"/>
      <c r="E1048542" s="283"/>
      <c r="F1048542" s="284"/>
      <c r="G1048542" s="224"/>
      <c r="H1048542" s="224"/>
      <c r="I1048542" s="224"/>
      <c r="J1048542" s="224"/>
      <c r="K1048542" s="224"/>
      <c r="L1048542" s="224"/>
      <c r="M1048542" s="224"/>
      <c r="N1048542" s="224"/>
      <c r="O1048542" s="224"/>
      <c r="P1048542" s="224"/>
      <c r="Q1048542" s="224"/>
      <c r="R1048542" s="224"/>
      <c r="S1048542" s="224"/>
      <c r="T1048542" s="224"/>
      <c r="U1048542" s="224"/>
      <c r="V1048542" s="224"/>
      <c r="W1048542" s="224"/>
      <c r="X1048542" s="224"/>
      <c r="Y1048542" s="224"/>
      <c r="Z1048542" s="224"/>
      <c r="AA1048542" s="224"/>
      <c r="AB1048542" s="224"/>
      <c r="AC1048542" s="224"/>
      <c r="AD1048542" s="224"/>
      <c r="AE1048542" s="224"/>
      <c r="AF1048542" s="224"/>
      <c r="AG1048542" s="224"/>
      <c r="AH1048542" s="224"/>
      <c r="AI1048542" s="224"/>
      <c r="AJ1048542" s="224"/>
      <c r="AK1048542" s="224"/>
      <c r="AL1048542" s="224"/>
      <c r="AM1048542" s="224"/>
      <c r="AN1048542" s="224"/>
      <c r="AO1048542" s="224"/>
      <c r="AP1048542" s="224"/>
      <c r="AQ1048542" s="224"/>
      <c r="AR1048542" s="224"/>
      <c r="AS1048542" s="224"/>
      <c r="AT1048542" s="224"/>
      <c r="AU1048542" s="224"/>
      <c r="AV1048542" s="224"/>
      <c r="AW1048542" s="224"/>
      <c r="AX1048542" s="224"/>
      <c r="AY1048542" s="224"/>
      <c r="AZ1048542" s="224"/>
      <c r="BA1048542" s="224"/>
      <c r="BB1048542" s="224"/>
      <c r="BC1048542" s="224"/>
      <c r="BD1048542" s="224"/>
      <c r="BE1048542" s="224"/>
      <c r="BF1048542" s="224"/>
      <c r="BG1048542" s="224"/>
      <c r="BH1048542" s="224"/>
      <c r="BI1048542" s="224"/>
      <c r="BJ1048542" s="224"/>
      <c r="BK1048542" s="224"/>
      <c r="BL1048542" s="224"/>
      <c r="BM1048542" s="224"/>
      <c r="BN1048542" s="224"/>
      <c r="BO1048542" s="224"/>
      <c r="BP1048542" s="224"/>
      <c r="BQ1048542" s="224"/>
      <c r="BR1048542" s="224"/>
      <c r="BS1048542" s="224"/>
      <c r="BT1048542" s="224"/>
      <c r="BU1048542" s="224"/>
      <c r="BV1048542" s="224"/>
      <c r="BW1048542" s="224"/>
      <c r="BX1048542" s="224"/>
      <c r="BY1048542" s="224"/>
      <c r="BZ1048542" s="224"/>
      <c r="CA1048542" s="224"/>
      <c r="CB1048542" s="224"/>
      <c r="CC1048542" s="224"/>
      <c r="CD1048542" s="224"/>
      <c r="CE1048542" s="224"/>
      <c r="CF1048542" s="224"/>
      <c r="CG1048542" s="224"/>
      <c r="CH1048542" s="224"/>
      <c r="CI1048542" s="224"/>
      <c r="CJ1048542" s="224"/>
      <c r="CK1048542" s="224"/>
      <c r="CL1048542" s="224"/>
      <c r="CM1048542" s="224"/>
      <c r="CN1048542" s="224"/>
      <c r="CO1048542" s="224"/>
      <c r="CP1048542" s="224"/>
      <c r="CQ1048542" s="224"/>
      <c r="CR1048542" s="224"/>
      <c r="CS1048542" s="224"/>
      <c r="CT1048542" s="224"/>
      <c r="CU1048542" s="224"/>
      <c r="CV1048542" s="224"/>
      <c r="CW1048542" s="224"/>
      <c r="CX1048542" s="224"/>
      <c r="CY1048542" s="224"/>
      <c r="CZ1048542" s="224"/>
      <c r="DA1048542" s="224"/>
      <c r="DB1048542" s="224"/>
      <c r="DC1048542" s="224"/>
      <c r="DD1048542" s="224"/>
      <c r="DE1048542" s="224"/>
      <c r="DF1048542" s="224"/>
      <c r="DG1048542" s="224"/>
      <c r="DH1048542" s="224"/>
      <c r="DI1048542" s="224"/>
      <c r="DJ1048542" s="224"/>
      <c r="DK1048542" s="224"/>
      <c r="DL1048542" s="224"/>
      <c r="DM1048542" s="224"/>
      <c r="DN1048542" s="224"/>
      <c r="DO1048542" s="224"/>
      <c r="DP1048542" s="224"/>
      <c r="DQ1048542" s="224"/>
      <c r="DR1048542" s="224"/>
      <c r="DS1048542" s="224"/>
      <c r="DT1048542" s="224"/>
      <c r="DU1048542" s="224"/>
      <c r="DV1048542" s="224"/>
      <c r="DW1048542" s="224"/>
      <c r="DX1048542" s="224"/>
      <c r="DY1048542" s="224"/>
      <c r="DZ1048542" s="224"/>
      <c r="EA1048542" s="224"/>
      <c r="EB1048542" s="224"/>
      <c r="EC1048542" s="224"/>
      <c r="ED1048542" s="224"/>
      <c r="EE1048542" s="224"/>
      <c r="EF1048542" s="224"/>
      <c r="EG1048542" s="224"/>
      <c r="EH1048542" s="224"/>
      <c r="EI1048542" s="224"/>
      <c r="EJ1048542" s="224"/>
      <c r="EK1048542" s="224"/>
      <c r="EL1048542" s="224"/>
      <c r="EM1048542" s="224"/>
      <c r="EN1048542" s="224"/>
      <c r="EO1048542" s="224"/>
      <c r="EP1048542" s="224"/>
      <c r="EQ1048542" s="224"/>
      <c r="ER1048542" s="224"/>
      <c r="ES1048542" s="224"/>
      <c r="ET1048542" s="224"/>
      <c r="EU1048542" s="224"/>
      <c r="EV1048542" s="224"/>
      <c r="EW1048542" s="224"/>
      <c r="EX1048542" s="224"/>
      <c r="EY1048542" s="224"/>
      <c r="EZ1048542" s="224"/>
      <c r="FA1048542" s="224"/>
      <c r="FB1048542" s="224"/>
      <c r="FC1048542" s="224"/>
      <c r="FD1048542" s="224"/>
      <c r="FE1048542" s="224"/>
      <c r="FF1048542" s="224"/>
      <c r="FG1048542" s="224"/>
      <c r="FH1048542" s="224"/>
      <c r="FI1048542" s="224"/>
      <c r="FJ1048542" s="224"/>
      <c r="FK1048542" s="224"/>
      <c r="FL1048542" s="224"/>
      <c r="FM1048542" s="224"/>
      <c r="FN1048542" s="224"/>
      <c r="FO1048542" s="224"/>
      <c r="FP1048542" s="224"/>
      <c r="FQ1048542" s="224"/>
      <c r="FR1048542" s="224"/>
      <c r="FS1048542" s="224"/>
      <c r="FT1048542" s="224"/>
      <c r="FU1048542" s="224"/>
      <c r="FV1048542" s="224"/>
      <c r="FW1048542" s="224"/>
      <c r="FX1048542" s="224"/>
      <c r="FY1048542" s="224"/>
      <c r="FZ1048542" s="224"/>
      <c r="GA1048542" s="224"/>
      <c r="GB1048542" s="224"/>
      <c r="GC1048542" s="224"/>
      <c r="GD1048542" s="224"/>
      <c r="GE1048542" s="224"/>
      <c r="GF1048542" s="224"/>
      <c r="GG1048542" s="224"/>
      <c r="GH1048542" s="224"/>
      <c r="GI1048542" s="224"/>
      <c r="GJ1048542" s="224"/>
      <c r="GK1048542" s="224"/>
      <c r="GL1048542" s="224"/>
      <c r="GM1048542" s="224"/>
      <c r="GN1048542" s="224"/>
      <c r="GO1048542" s="224"/>
      <c r="GP1048542" s="224"/>
      <c r="GQ1048542" s="224"/>
      <c r="GR1048542" s="224"/>
      <c r="GS1048542" s="224"/>
      <c r="GT1048542" s="224"/>
      <c r="GU1048542" s="224"/>
      <c r="GV1048542" s="224"/>
      <c r="GW1048542" s="224"/>
      <c r="GX1048542" s="224"/>
      <c r="GY1048542" s="224"/>
      <c r="GZ1048542" s="224"/>
      <c r="HA1048542" s="224"/>
      <c r="HB1048542" s="224"/>
      <c r="HC1048542" s="224"/>
      <c r="HD1048542" s="224"/>
      <c r="HE1048542" s="224"/>
      <c r="HF1048542" s="224"/>
      <c r="HG1048542" s="224"/>
      <c r="HH1048542" s="224"/>
      <c r="HI1048542" s="224"/>
      <c r="HJ1048542" s="224"/>
      <c r="HK1048542" s="224"/>
      <c r="HL1048542" s="224"/>
      <c r="HM1048542" s="224"/>
      <c r="HN1048542" s="224"/>
      <c r="HO1048542" s="224"/>
      <c r="HP1048542" s="224"/>
      <c r="HQ1048542" s="224"/>
      <c r="HR1048542" s="224"/>
      <c r="HS1048542" s="224"/>
      <c r="HT1048542" s="224"/>
      <c r="HU1048542" s="224"/>
      <c r="HV1048542" s="224"/>
      <c r="HW1048542" s="224"/>
      <c r="HX1048542" s="224"/>
      <c r="HY1048542" s="224"/>
      <c r="HZ1048542" s="224"/>
      <c r="IA1048542" s="224"/>
      <c r="IB1048542" s="224"/>
      <c r="IC1048542" s="224"/>
      <c r="ID1048542" s="224"/>
      <c r="IE1048542" s="224"/>
      <c r="IF1048542" s="224"/>
      <c r="IG1048542" s="224"/>
      <c r="IH1048542" s="224"/>
      <c r="II1048542" s="224"/>
      <c r="IJ1048542" s="224"/>
      <c r="IK1048542" s="224"/>
      <c r="IL1048542" s="224"/>
      <c r="IM1048542" s="224"/>
      <c r="IN1048542" s="224"/>
      <c r="IO1048542" s="224"/>
      <c r="IP1048542" s="224"/>
      <c r="IQ1048542" s="224"/>
      <c r="IR1048542" s="224"/>
      <c r="IS1048542" s="224"/>
      <c r="IT1048542" s="224"/>
      <c r="IU1048542" s="224"/>
      <c r="IV1048542" s="224"/>
      <c r="IW1048542" s="224"/>
    </row>
    <row r="1048543" spans="3:257" s="282" customFormat="1" ht="12.75" customHeight="1">
      <c r="C1048543" s="283"/>
      <c r="D1048543" s="283"/>
      <c r="E1048543" s="283"/>
      <c r="F1048543" s="284"/>
      <c r="G1048543" s="224"/>
      <c r="H1048543" s="224"/>
      <c r="I1048543" s="224"/>
      <c r="J1048543" s="224"/>
      <c r="K1048543" s="224"/>
      <c r="L1048543" s="224"/>
      <c r="M1048543" s="224"/>
      <c r="N1048543" s="224"/>
      <c r="O1048543" s="224"/>
      <c r="P1048543" s="224"/>
      <c r="Q1048543" s="224"/>
      <c r="R1048543" s="224"/>
      <c r="S1048543" s="224"/>
      <c r="T1048543" s="224"/>
      <c r="U1048543" s="224"/>
      <c r="V1048543" s="224"/>
      <c r="W1048543" s="224"/>
      <c r="X1048543" s="224"/>
      <c r="Y1048543" s="224"/>
      <c r="Z1048543" s="224"/>
      <c r="AA1048543" s="224"/>
      <c r="AB1048543" s="224"/>
      <c r="AC1048543" s="224"/>
      <c r="AD1048543" s="224"/>
      <c r="AE1048543" s="224"/>
      <c r="AF1048543" s="224"/>
      <c r="AG1048543" s="224"/>
      <c r="AH1048543" s="224"/>
      <c r="AI1048543" s="224"/>
      <c r="AJ1048543" s="224"/>
      <c r="AK1048543" s="224"/>
      <c r="AL1048543" s="224"/>
      <c r="AM1048543" s="224"/>
      <c r="AN1048543" s="224"/>
      <c r="AO1048543" s="224"/>
      <c r="AP1048543" s="224"/>
      <c r="AQ1048543" s="224"/>
      <c r="AR1048543" s="224"/>
      <c r="AS1048543" s="224"/>
      <c r="AT1048543" s="224"/>
      <c r="AU1048543" s="224"/>
      <c r="AV1048543" s="224"/>
      <c r="AW1048543" s="224"/>
      <c r="AX1048543" s="224"/>
      <c r="AY1048543" s="224"/>
      <c r="AZ1048543" s="224"/>
      <c r="BA1048543" s="224"/>
      <c r="BB1048543" s="224"/>
      <c r="BC1048543" s="224"/>
      <c r="BD1048543" s="224"/>
      <c r="BE1048543" s="224"/>
      <c r="BF1048543" s="224"/>
      <c r="BG1048543" s="224"/>
      <c r="BH1048543" s="224"/>
      <c r="BI1048543" s="224"/>
      <c r="BJ1048543" s="224"/>
      <c r="BK1048543" s="224"/>
      <c r="BL1048543" s="224"/>
      <c r="BM1048543" s="224"/>
      <c r="BN1048543" s="224"/>
      <c r="BO1048543" s="224"/>
      <c r="BP1048543" s="224"/>
      <c r="BQ1048543" s="224"/>
      <c r="BR1048543" s="224"/>
      <c r="BS1048543" s="224"/>
      <c r="BT1048543" s="224"/>
      <c r="BU1048543" s="224"/>
      <c r="BV1048543" s="224"/>
      <c r="BW1048543" s="224"/>
      <c r="BX1048543" s="224"/>
      <c r="BY1048543" s="224"/>
      <c r="BZ1048543" s="224"/>
      <c r="CA1048543" s="224"/>
      <c r="CB1048543" s="224"/>
      <c r="CC1048543" s="224"/>
      <c r="CD1048543" s="224"/>
      <c r="CE1048543" s="224"/>
      <c r="CF1048543" s="224"/>
      <c r="CG1048543" s="224"/>
      <c r="CH1048543" s="224"/>
      <c r="CI1048543" s="224"/>
      <c r="CJ1048543" s="224"/>
      <c r="CK1048543" s="224"/>
      <c r="CL1048543" s="224"/>
      <c r="CM1048543" s="224"/>
      <c r="CN1048543" s="224"/>
      <c r="CO1048543" s="224"/>
      <c r="CP1048543" s="224"/>
      <c r="CQ1048543" s="224"/>
      <c r="CR1048543" s="224"/>
      <c r="CS1048543" s="224"/>
      <c r="CT1048543" s="224"/>
      <c r="CU1048543" s="224"/>
      <c r="CV1048543" s="224"/>
      <c r="CW1048543" s="224"/>
      <c r="CX1048543" s="224"/>
      <c r="CY1048543" s="224"/>
      <c r="CZ1048543" s="224"/>
      <c r="DA1048543" s="224"/>
      <c r="DB1048543" s="224"/>
      <c r="DC1048543" s="224"/>
      <c r="DD1048543" s="224"/>
      <c r="DE1048543" s="224"/>
      <c r="DF1048543" s="224"/>
      <c r="DG1048543" s="224"/>
      <c r="DH1048543" s="224"/>
      <c r="DI1048543" s="224"/>
      <c r="DJ1048543" s="224"/>
      <c r="DK1048543" s="224"/>
      <c r="DL1048543" s="224"/>
      <c r="DM1048543" s="224"/>
      <c r="DN1048543" s="224"/>
      <c r="DO1048543" s="224"/>
      <c r="DP1048543" s="224"/>
      <c r="DQ1048543" s="224"/>
      <c r="DR1048543" s="224"/>
      <c r="DS1048543" s="224"/>
      <c r="DT1048543" s="224"/>
      <c r="DU1048543" s="224"/>
      <c r="DV1048543" s="224"/>
      <c r="DW1048543" s="224"/>
      <c r="DX1048543" s="224"/>
      <c r="DY1048543" s="224"/>
      <c r="DZ1048543" s="224"/>
      <c r="EA1048543" s="224"/>
      <c r="EB1048543" s="224"/>
      <c r="EC1048543" s="224"/>
      <c r="ED1048543" s="224"/>
      <c r="EE1048543" s="224"/>
      <c r="EF1048543" s="224"/>
      <c r="EG1048543" s="224"/>
      <c r="EH1048543" s="224"/>
      <c r="EI1048543" s="224"/>
      <c r="EJ1048543" s="224"/>
      <c r="EK1048543" s="224"/>
      <c r="EL1048543" s="224"/>
      <c r="EM1048543" s="224"/>
      <c r="EN1048543" s="224"/>
      <c r="EO1048543" s="224"/>
      <c r="EP1048543" s="224"/>
      <c r="EQ1048543" s="224"/>
      <c r="ER1048543" s="224"/>
      <c r="ES1048543" s="224"/>
      <c r="ET1048543" s="224"/>
      <c r="EU1048543" s="224"/>
      <c r="EV1048543" s="224"/>
      <c r="EW1048543" s="224"/>
      <c r="EX1048543" s="224"/>
      <c r="EY1048543" s="224"/>
      <c r="EZ1048543" s="224"/>
      <c r="FA1048543" s="224"/>
      <c r="FB1048543" s="224"/>
      <c r="FC1048543" s="224"/>
      <c r="FD1048543" s="224"/>
      <c r="FE1048543" s="224"/>
      <c r="FF1048543" s="224"/>
      <c r="FG1048543" s="224"/>
      <c r="FH1048543" s="224"/>
      <c r="FI1048543" s="224"/>
      <c r="FJ1048543" s="224"/>
      <c r="FK1048543" s="224"/>
      <c r="FL1048543" s="224"/>
      <c r="FM1048543" s="224"/>
      <c r="FN1048543" s="224"/>
      <c r="FO1048543" s="224"/>
      <c r="FP1048543" s="224"/>
      <c r="FQ1048543" s="224"/>
      <c r="FR1048543" s="224"/>
      <c r="FS1048543" s="224"/>
      <c r="FT1048543" s="224"/>
      <c r="FU1048543" s="224"/>
      <c r="FV1048543" s="224"/>
      <c r="FW1048543" s="224"/>
      <c r="FX1048543" s="224"/>
      <c r="FY1048543" s="224"/>
      <c r="FZ1048543" s="224"/>
      <c r="GA1048543" s="224"/>
      <c r="GB1048543" s="224"/>
      <c r="GC1048543" s="224"/>
      <c r="GD1048543" s="224"/>
      <c r="GE1048543" s="224"/>
      <c r="GF1048543" s="224"/>
      <c r="GG1048543" s="224"/>
      <c r="GH1048543" s="224"/>
      <c r="GI1048543" s="224"/>
      <c r="GJ1048543" s="224"/>
      <c r="GK1048543" s="224"/>
      <c r="GL1048543" s="224"/>
      <c r="GM1048543" s="224"/>
      <c r="GN1048543" s="224"/>
      <c r="GO1048543" s="224"/>
      <c r="GP1048543" s="224"/>
      <c r="GQ1048543" s="224"/>
      <c r="GR1048543" s="224"/>
      <c r="GS1048543" s="224"/>
      <c r="GT1048543" s="224"/>
      <c r="GU1048543" s="224"/>
      <c r="GV1048543" s="224"/>
      <c r="GW1048543" s="224"/>
      <c r="GX1048543" s="224"/>
      <c r="GY1048543" s="224"/>
      <c r="GZ1048543" s="224"/>
      <c r="HA1048543" s="224"/>
      <c r="HB1048543" s="224"/>
      <c r="HC1048543" s="224"/>
      <c r="HD1048543" s="224"/>
      <c r="HE1048543" s="224"/>
      <c r="HF1048543" s="224"/>
      <c r="HG1048543" s="224"/>
      <c r="HH1048543" s="224"/>
      <c r="HI1048543" s="224"/>
      <c r="HJ1048543" s="224"/>
      <c r="HK1048543" s="224"/>
      <c r="HL1048543" s="224"/>
      <c r="HM1048543" s="224"/>
      <c r="HN1048543" s="224"/>
      <c r="HO1048543" s="224"/>
      <c r="HP1048543" s="224"/>
      <c r="HQ1048543" s="224"/>
      <c r="HR1048543" s="224"/>
      <c r="HS1048543" s="224"/>
      <c r="HT1048543" s="224"/>
      <c r="HU1048543" s="224"/>
      <c r="HV1048543" s="224"/>
      <c r="HW1048543" s="224"/>
      <c r="HX1048543" s="224"/>
      <c r="HY1048543" s="224"/>
      <c r="HZ1048543" s="224"/>
      <c r="IA1048543" s="224"/>
      <c r="IB1048543" s="224"/>
      <c r="IC1048543" s="224"/>
      <c r="ID1048543" s="224"/>
      <c r="IE1048543" s="224"/>
      <c r="IF1048543" s="224"/>
      <c r="IG1048543" s="224"/>
      <c r="IH1048543" s="224"/>
      <c r="II1048543" s="224"/>
      <c r="IJ1048543" s="224"/>
      <c r="IK1048543" s="224"/>
      <c r="IL1048543" s="224"/>
      <c r="IM1048543" s="224"/>
      <c r="IN1048543" s="224"/>
      <c r="IO1048543" s="224"/>
      <c r="IP1048543" s="224"/>
      <c r="IQ1048543" s="224"/>
      <c r="IR1048543" s="224"/>
      <c r="IS1048543" s="224"/>
      <c r="IT1048543" s="224"/>
      <c r="IU1048543" s="224"/>
      <c r="IV1048543" s="224"/>
      <c r="IW1048543" s="224"/>
    </row>
    <row r="1048544" spans="3:257" s="282" customFormat="1" ht="12.75" customHeight="1">
      <c r="C1048544" s="283"/>
      <c r="D1048544" s="283"/>
      <c r="E1048544" s="283"/>
      <c r="F1048544" s="284"/>
      <c r="G1048544" s="224"/>
      <c r="H1048544" s="224"/>
      <c r="I1048544" s="224"/>
      <c r="J1048544" s="224"/>
      <c r="K1048544" s="224"/>
      <c r="L1048544" s="224"/>
      <c r="M1048544" s="224"/>
      <c r="N1048544" s="224"/>
      <c r="O1048544" s="224"/>
      <c r="P1048544" s="224"/>
      <c r="Q1048544" s="224"/>
      <c r="R1048544" s="224"/>
      <c r="S1048544" s="224"/>
      <c r="T1048544" s="224"/>
      <c r="U1048544" s="224"/>
      <c r="V1048544" s="224"/>
      <c r="W1048544" s="224"/>
      <c r="X1048544" s="224"/>
      <c r="Y1048544" s="224"/>
      <c r="Z1048544" s="224"/>
      <c r="AA1048544" s="224"/>
      <c r="AB1048544" s="224"/>
      <c r="AC1048544" s="224"/>
      <c r="AD1048544" s="224"/>
      <c r="AE1048544" s="224"/>
      <c r="AF1048544" s="224"/>
      <c r="AG1048544" s="224"/>
      <c r="AH1048544" s="224"/>
      <c r="AI1048544" s="224"/>
      <c r="AJ1048544" s="224"/>
      <c r="AK1048544" s="224"/>
      <c r="AL1048544" s="224"/>
      <c r="AM1048544" s="224"/>
      <c r="AN1048544" s="224"/>
      <c r="AO1048544" s="224"/>
      <c r="AP1048544" s="224"/>
      <c r="AQ1048544" s="224"/>
      <c r="AR1048544" s="224"/>
      <c r="AS1048544" s="224"/>
      <c r="AT1048544" s="224"/>
      <c r="AU1048544" s="224"/>
      <c r="AV1048544" s="224"/>
      <c r="AW1048544" s="224"/>
      <c r="AX1048544" s="224"/>
      <c r="AY1048544" s="224"/>
      <c r="AZ1048544" s="224"/>
      <c r="BA1048544" s="224"/>
      <c r="BB1048544" s="224"/>
      <c r="BC1048544" s="224"/>
      <c r="BD1048544" s="224"/>
      <c r="BE1048544" s="224"/>
      <c r="BF1048544" s="224"/>
      <c r="BG1048544" s="224"/>
      <c r="BH1048544" s="224"/>
      <c r="BI1048544" s="224"/>
      <c r="BJ1048544" s="224"/>
      <c r="BK1048544" s="224"/>
      <c r="BL1048544" s="224"/>
      <c r="BM1048544" s="224"/>
      <c r="BN1048544" s="224"/>
      <c r="BO1048544" s="224"/>
      <c r="BP1048544" s="224"/>
      <c r="BQ1048544" s="224"/>
      <c r="BR1048544" s="224"/>
      <c r="BS1048544" s="224"/>
      <c r="BT1048544" s="224"/>
      <c r="BU1048544" s="224"/>
      <c r="BV1048544" s="224"/>
      <c r="BW1048544" s="224"/>
      <c r="BX1048544" s="224"/>
      <c r="BY1048544" s="224"/>
      <c r="BZ1048544" s="224"/>
      <c r="CA1048544" s="224"/>
      <c r="CB1048544" s="224"/>
      <c r="CC1048544" s="224"/>
      <c r="CD1048544" s="224"/>
      <c r="CE1048544" s="224"/>
      <c r="CF1048544" s="224"/>
      <c r="CG1048544" s="224"/>
      <c r="CH1048544" s="224"/>
      <c r="CI1048544" s="224"/>
      <c r="CJ1048544" s="224"/>
      <c r="CK1048544" s="224"/>
      <c r="CL1048544" s="224"/>
      <c r="CM1048544" s="224"/>
      <c r="CN1048544" s="224"/>
      <c r="CO1048544" s="224"/>
      <c r="CP1048544" s="224"/>
      <c r="CQ1048544" s="224"/>
      <c r="CR1048544" s="224"/>
      <c r="CS1048544" s="224"/>
      <c r="CT1048544" s="224"/>
      <c r="CU1048544" s="224"/>
      <c r="CV1048544" s="224"/>
      <c r="CW1048544" s="224"/>
      <c r="CX1048544" s="224"/>
      <c r="CY1048544" s="224"/>
      <c r="CZ1048544" s="224"/>
      <c r="DA1048544" s="224"/>
      <c r="DB1048544" s="224"/>
      <c r="DC1048544" s="224"/>
      <c r="DD1048544" s="224"/>
      <c r="DE1048544" s="224"/>
      <c r="DF1048544" s="224"/>
      <c r="DG1048544" s="224"/>
      <c r="DH1048544" s="224"/>
      <c r="DI1048544" s="224"/>
      <c r="DJ1048544" s="224"/>
      <c r="DK1048544" s="224"/>
      <c r="DL1048544" s="224"/>
      <c r="DM1048544" s="224"/>
      <c r="DN1048544" s="224"/>
      <c r="DO1048544" s="224"/>
      <c r="DP1048544" s="224"/>
      <c r="DQ1048544" s="224"/>
      <c r="DR1048544" s="224"/>
      <c r="DS1048544" s="224"/>
      <c r="DT1048544" s="224"/>
      <c r="DU1048544" s="224"/>
      <c r="DV1048544" s="224"/>
      <c r="DW1048544" s="224"/>
      <c r="DX1048544" s="224"/>
      <c r="DY1048544" s="224"/>
      <c r="DZ1048544" s="224"/>
      <c r="EA1048544" s="224"/>
      <c r="EB1048544" s="224"/>
      <c r="EC1048544" s="224"/>
      <c r="ED1048544" s="224"/>
      <c r="EE1048544" s="224"/>
      <c r="EF1048544" s="224"/>
      <c r="EG1048544" s="224"/>
      <c r="EH1048544" s="224"/>
      <c r="EI1048544" s="224"/>
      <c r="EJ1048544" s="224"/>
      <c r="EK1048544" s="224"/>
      <c r="EL1048544" s="224"/>
      <c r="EM1048544" s="224"/>
      <c r="EN1048544" s="224"/>
      <c r="EO1048544" s="224"/>
      <c r="EP1048544" s="224"/>
      <c r="EQ1048544" s="224"/>
      <c r="ER1048544" s="224"/>
      <c r="ES1048544" s="224"/>
      <c r="ET1048544" s="224"/>
      <c r="EU1048544" s="224"/>
      <c r="EV1048544" s="224"/>
      <c r="EW1048544" s="224"/>
      <c r="EX1048544" s="224"/>
      <c r="EY1048544" s="224"/>
      <c r="EZ1048544" s="224"/>
      <c r="FA1048544" s="224"/>
      <c r="FB1048544" s="224"/>
      <c r="FC1048544" s="224"/>
      <c r="FD1048544" s="224"/>
      <c r="FE1048544" s="224"/>
      <c r="FF1048544" s="224"/>
      <c r="FG1048544" s="224"/>
      <c r="FH1048544" s="224"/>
      <c r="FI1048544" s="224"/>
      <c r="FJ1048544" s="224"/>
      <c r="FK1048544" s="224"/>
      <c r="FL1048544" s="224"/>
      <c r="FM1048544" s="224"/>
      <c r="FN1048544" s="224"/>
      <c r="FO1048544" s="224"/>
      <c r="FP1048544" s="224"/>
      <c r="FQ1048544" s="224"/>
      <c r="FR1048544" s="224"/>
      <c r="FS1048544" s="224"/>
      <c r="FT1048544" s="224"/>
      <c r="FU1048544" s="224"/>
      <c r="FV1048544" s="224"/>
      <c r="FW1048544" s="224"/>
      <c r="FX1048544" s="224"/>
      <c r="FY1048544" s="224"/>
      <c r="FZ1048544" s="224"/>
      <c r="GA1048544" s="224"/>
      <c r="GB1048544" s="224"/>
      <c r="GC1048544" s="224"/>
      <c r="GD1048544" s="224"/>
      <c r="GE1048544" s="224"/>
      <c r="GF1048544" s="224"/>
      <c r="GG1048544" s="224"/>
      <c r="GH1048544" s="224"/>
      <c r="GI1048544" s="224"/>
      <c r="GJ1048544" s="224"/>
      <c r="GK1048544" s="224"/>
      <c r="GL1048544" s="224"/>
      <c r="GM1048544" s="224"/>
      <c r="GN1048544" s="224"/>
      <c r="GO1048544" s="224"/>
      <c r="GP1048544" s="224"/>
      <c r="GQ1048544" s="224"/>
      <c r="GR1048544" s="224"/>
      <c r="GS1048544" s="224"/>
      <c r="GT1048544" s="224"/>
      <c r="GU1048544" s="224"/>
      <c r="GV1048544" s="224"/>
      <c r="GW1048544" s="224"/>
      <c r="GX1048544" s="224"/>
      <c r="GY1048544" s="224"/>
      <c r="GZ1048544" s="224"/>
      <c r="HA1048544" s="224"/>
      <c r="HB1048544" s="224"/>
      <c r="HC1048544" s="224"/>
      <c r="HD1048544" s="224"/>
      <c r="HE1048544" s="224"/>
      <c r="HF1048544" s="224"/>
      <c r="HG1048544" s="224"/>
      <c r="HH1048544" s="224"/>
      <c r="HI1048544" s="224"/>
      <c r="HJ1048544" s="224"/>
      <c r="HK1048544" s="224"/>
      <c r="HL1048544" s="224"/>
      <c r="HM1048544" s="224"/>
      <c r="HN1048544" s="224"/>
      <c r="HO1048544" s="224"/>
      <c r="HP1048544" s="224"/>
      <c r="HQ1048544" s="224"/>
      <c r="HR1048544" s="224"/>
      <c r="HS1048544" s="224"/>
      <c r="HT1048544" s="224"/>
      <c r="HU1048544" s="224"/>
      <c r="HV1048544" s="224"/>
      <c r="HW1048544" s="224"/>
      <c r="HX1048544" s="224"/>
      <c r="HY1048544" s="224"/>
      <c r="HZ1048544" s="224"/>
      <c r="IA1048544" s="224"/>
      <c r="IB1048544" s="224"/>
      <c r="IC1048544" s="224"/>
      <c r="ID1048544" s="224"/>
      <c r="IE1048544" s="224"/>
      <c r="IF1048544" s="224"/>
      <c r="IG1048544" s="224"/>
      <c r="IH1048544" s="224"/>
      <c r="II1048544" s="224"/>
      <c r="IJ1048544" s="224"/>
      <c r="IK1048544" s="224"/>
      <c r="IL1048544" s="224"/>
      <c r="IM1048544" s="224"/>
      <c r="IN1048544" s="224"/>
      <c r="IO1048544" s="224"/>
      <c r="IP1048544" s="224"/>
      <c r="IQ1048544" s="224"/>
      <c r="IR1048544" s="224"/>
      <c r="IS1048544" s="224"/>
      <c r="IT1048544" s="224"/>
      <c r="IU1048544" s="224"/>
      <c r="IV1048544" s="224"/>
      <c r="IW1048544" s="224"/>
    </row>
    <row r="1048545" spans="3:257" s="282" customFormat="1" ht="12.75" customHeight="1">
      <c r="C1048545" s="283"/>
      <c r="D1048545" s="283"/>
      <c r="E1048545" s="283"/>
      <c r="F1048545" s="284"/>
      <c r="G1048545" s="224"/>
      <c r="H1048545" s="224"/>
      <c r="I1048545" s="224"/>
      <c r="J1048545" s="224"/>
      <c r="K1048545" s="224"/>
      <c r="L1048545" s="224"/>
      <c r="M1048545" s="224"/>
      <c r="N1048545" s="224"/>
      <c r="O1048545" s="224"/>
      <c r="P1048545" s="224"/>
      <c r="Q1048545" s="224"/>
      <c r="R1048545" s="224"/>
      <c r="S1048545" s="224"/>
      <c r="T1048545" s="224"/>
      <c r="U1048545" s="224"/>
      <c r="V1048545" s="224"/>
      <c r="W1048545" s="224"/>
      <c r="X1048545" s="224"/>
      <c r="Y1048545" s="224"/>
      <c r="Z1048545" s="224"/>
      <c r="AA1048545" s="224"/>
      <c r="AB1048545" s="224"/>
      <c r="AC1048545" s="224"/>
      <c r="AD1048545" s="224"/>
      <c r="AE1048545" s="224"/>
      <c r="AF1048545" s="224"/>
      <c r="AG1048545" s="224"/>
      <c r="AH1048545" s="224"/>
      <c r="AI1048545" s="224"/>
      <c r="AJ1048545" s="224"/>
      <c r="AK1048545" s="224"/>
      <c r="AL1048545" s="224"/>
      <c r="AM1048545" s="224"/>
      <c r="AN1048545" s="224"/>
      <c r="AO1048545" s="224"/>
      <c r="AP1048545" s="224"/>
      <c r="AQ1048545" s="224"/>
      <c r="AR1048545" s="224"/>
      <c r="AS1048545" s="224"/>
      <c r="AT1048545" s="224"/>
      <c r="AU1048545" s="224"/>
      <c r="AV1048545" s="224"/>
      <c r="AW1048545" s="224"/>
      <c r="AX1048545" s="224"/>
      <c r="AY1048545" s="224"/>
      <c r="AZ1048545" s="224"/>
      <c r="BA1048545" s="224"/>
      <c r="BB1048545" s="224"/>
      <c r="BC1048545" s="224"/>
      <c r="BD1048545" s="224"/>
      <c r="BE1048545" s="224"/>
      <c r="BF1048545" s="224"/>
      <c r="BG1048545" s="224"/>
      <c r="BH1048545" s="224"/>
      <c r="BI1048545" s="224"/>
      <c r="BJ1048545" s="224"/>
      <c r="BK1048545" s="224"/>
      <c r="BL1048545" s="224"/>
      <c r="BM1048545" s="224"/>
      <c r="BN1048545" s="224"/>
      <c r="BO1048545" s="224"/>
      <c r="BP1048545" s="224"/>
      <c r="BQ1048545" s="224"/>
      <c r="BR1048545" s="224"/>
      <c r="BS1048545" s="224"/>
      <c r="BT1048545" s="224"/>
      <c r="BU1048545" s="224"/>
      <c r="BV1048545" s="224"/>
      <c r="BW1048545" s="224"/>
      <c r="BX1048545" s="224"/>
      <c r="BY1048545" s="224"/>
      <c r="BZ1048545" s="224"/>
      <c r="CA1048545" s="224"/>
      <c r="CB1048545" s="224"/>
      <c r="CC1048545" s="224"/>
      <c r="CD1048545" s="224"/>
      <c r="CE1048545" s="224"/>
      <c r="CF1048545" s="224"/>
      <c r="CG1048545" s="224"/>
      <c r="CH1048545" s="224"/>
      <c r="CI1048545" s="224"/>
      <c r="CJ1048545" s="224"/>
      <c r="CK1048545" s="224"/>
      <c r="CL1048545" s="224"/>
      <c r="CM1048545" s="224"/>
      <c r="CN1048545" s="224"/>
      <c r="CO1048545" s="224"/>
      <c r="CP1048545" s="224"/>
      <c r="CQ1048545" s="224"/>
      <c r="CR1048545" s="224"/>
      <c r="CS1048545" s="224"/>
      <c r="CT1048545" s="224"/>
      <c r="CU1048545" s="224"/>
      <c r="CV1048545" s="224"/>
      <c r="CW1048545" s="224"/>
      <c r="CX1048545" s="224"/>
      <c r="CY1048545" s="224"/>
      <c r="CZ1048545" s="224"/>
      <c r="DA1048545" s="224"/>
      <c r="DB1048545" s="224"/>
      <c r="DC1048545" s="224"/>
      <c r="DD1048545" s="224"/>
      <c r="DE1048545" s="224"/>
      <c r="DF1048545" s="224"/>
      <c r="DG1048545" s="224"/>
      <c r="DH1048545" s="224"/>
      <c r="DI1048545" s="224"/>
      <c r="DJ1048545" s="224"/>
      <c r="DK1048545" s="224"/>
      <c r="DL1048545" s="224"/>
      <c r="DM1048545" s="224"/>
      <c r="DN1048545" s="224"/>
      <c r="DO1048545" s="224"/>
      <c r="DP1048545" s="224"/>
      <c r="DQ1048545" s="224"/>
      <c r="DR1048545" s="224"/>
      <c r="DS1048545" s="224"/>
      <c r="DT1048545" s="224"/>
      <c r="DU1048545" s="224"/>
      <c r="DV1048545" s="224"/>
      <c r="DW1048545" s="224"/>
      <c r="DX1048545" s="224"/>
      <c r="DY1048545" s="224"/>
      <c r="DZ1048545" s="224"/>
      <c r="EA1048545" s="224"/>
      <c r="EB1048545" s="224"/>
      <c r="EC1048545" s="224"/>
      <c r="ED1048545" s="224"/>
      <c r="EE1048545" s="224"/>
      <c r="EF1048545" s="224"/>
      <c r="EG1048545" s="224"/>
      <c r="EH1048545" s="224"/>
      <c r="EI1048545" s="224"/>
      <c r="EJ1048545" s="224"/>
      <c r="EK1048545" s="224"/>
      <c r="EL1048545" s="224"/>
      <c r="EM1048545" s="224"/>
      <c r="EN1048545" s="224"/>
      <c r="EO1048545" s="224"/>
      <c r="EP1048545" s="224"/>
      <c r="EQ1048545" s="224"/>
      <c r="ER1048545" s="224"/>
      <c r="ES1048545" s="224"/>
      <c r="ET1048545" s="224"/>
      <c r="EU1048545" s="224"/>
      <c r="EV1048545" s="224"/>
      <c r="EW1048545" s="224"/>
      <c r="EX1048545" s="224"/>
      <c r="EY1048545" s="224"/>
      <c r="EZ1048545" s="224"/>
      <c r="FA1048545" s="224"/>
      <c r="FB1048545" s="224"/>
      <c r="FC1048545" s="224"/>
      <c r="FD1048545" s="224"/>
      <c r="FE1048545" s="224"/>
      <c r="FF1048545" s="224"/>
      <c r="FG1048545" s="224"/>
      <c r="FH1048545" s="224"/>
      <c r="FI1048545" s="224"/>
      <c r="FJ1048545" s="224"/>
      <c r="FK1048545" s="224"/>
      <c r="FL1048545" s="224"/>
      <c r="FM1048545" s="224"/>
      <c r="FN1048545" s="224"/>
      <c r="FO1048545" s="224"/>
      <c r="FP1048545" s="224"/>
      <c r="FQ1048545" s="224"/>
      <c r="FR1048545" s="224"/>
      <c r="FS1048545" s="224"/>
      <c r="FT1048545" s="224"/>
      <c r="FU1048545" s="224"/>
      <c r="FV1048545" s="224"/>
      <c r="FW1048545" s="224"/>
      <c r="FX1048545" s="224"/>
      <c r="FY1048545" s="224"/>
      <c r="FZ1048545" s="224"/>
      <c r="GA1048545" s="224"/>
      <c r="GB1048545" s="224"/>
      <c r="GC1048545" s="224"/>
      <c r="GD1048545" s="224"/>
      <c r="GE1048545" s="224"/>
      <c r="GF1048545" s="224"/>
      <c r="GG1048545" s="224"/>
      <c r="GH1048545" s="224"/>
      <c r="GI1048545" s="224"/>
      <c r="GJ1048545" s="224"/>
      <c r="GK1048545" s="224"/>
      <c r="GL1048545" s="224"/>
      <c r="GM1048545" s="224"/>
      <c r="GN1048545" s="224"/>
      <c r="GO1048545" s="224"/>
      <c r="GP1048545" s="224"/>
      <c r="GQ1048545" s="224"/>
      <c r="GR1048545" s="224"/>
      <c r="GS1048545" s="224"/>
      <c r="GT1048545" s="224"/>
      <c r="GU1048545" s="224"/>
      <c r="GV1048545" s="224"/>
      <c r="GW1048545" s="224"/>
      <c r="GX1048545" s="224"/>
      <c r="GY1048545" s="224"/>
      <c r="GZ1048545" s="224"/>
      <c r="HA1048545" s="224"/>
      <c r="HB1048545" s="224"/>
      <c r="HC1048545" s="224"/>
      <c r="HD1048545" s="224"/>
      <c r="HE1048545" s="224"/>
      <c r="HF1048545" s="224"/>
      <c r="HG1048545" s="224"/>
      <c r="HH1048545" s="224"/>
      <c r="HI1048545" s="224"/>
      <c r="HJ1048545" s="224"/>
      <c r="HK1048545" s="224"/>
      <c r="HL1048545" s="224"/>
      <c r="HM1048545" s="224"/>
      <c r="HN1048545" s="224"/>
      <c r="HO1048545" s="224"/>
      <c r="HP1048545" s="224"/>
      <c r="HQ1048545" s="224"/>
      <c r="HR1048545" s="224"/>
      <c r="HS1048545" s="224"/>
      <c r="HT1048545" s="224"/>
      <c r="HU1048545" s="224"/>
      <c r="HV1048545" s="224"/>
      <c r="HW1048545" s="224"/>
      <c r="HX1048545" s="224"/>
      <c r="HY1048545" s="224"/>
      <c r="HZ1048545" s="224"/>
      <c r="IA1048545" s="224"/>
      <c r="IB1048545" s="224"/>
      <c r="IC1048545" s="224"/>
      <c r="ID1048545" s="224"/>
      <c r="IE1048545" s="224"/>
      <c r="IF1048545" s="224"/>
      <c r="IG1048545" s="224"/>
      <c r="IH1048545" s="224"/>
      <c r="II1048545" s="224"/>
      <c r="IJ1048545" s="224"/>
      <c r="IK1048545" s="224"/>
      <c r="IL1048545" s="224"/>
      <c r="IM1048545" s="224"/>
      <c r="IN1048545" s="224"/>
      <c r="IO1048545" s="224"/>
      <c r="IP1048545" s="224"/>
      <c r="IQ1048545" s="224"/>
      <c r="IR1048545" s="224"/>
      <c r="IS1048545" s="224"/>
      <c r="IT1048545" s="224"/>
      <c r="IU1048545" s="224"/>
      <c r="IV1048545" s="224"/>
      <c r="IW1048545" s="224"/>
    </row>
    <row r="1048546" spans="3:257" s="282" customFormat="1" ht="12.75" customHeight="1">
      <c r="C1048546" s="283"/>
      <c r="D1048546" s="283"/>
      <c r="E1048546" s="283"/>
      <c r="F1048546" s="284"/>
      <c r="G1048546" s="224"/>
      <c r="H1048546" s="224"/>
      <c r="I1048546" s="224"/>
      <c r="J1048546" s="224"/>
      <c r="K1048546" s="224"/>
      <c r="L1048546" s="224"/>
      <c r="M1048546" s="224"/>
      <c r="N1048546" s="224"/>
      <c r="O1048546" s="224"/>
      <c r="P1048546" s="224"/>
      <c r="Q1048546" s="224"/>
      <c r="R1048546" s="224"/>
      <c r="S1048546" s="224"/>
      <c r="T1048546" s="224"/>
      <c r="U1048546" s="224"/>
      <c r="V1048546" s="224"/>
      <c r="W1048546" s="224"/>
      <c r="X1048546" s="224"/>
      <c r="Y1048546" s="224"/>
      <c r="Z1048546" s="224"/>
      <c r="AA1048546" s="224"/>
      <c r="AB1048546" s="224"/>
      <c r="AC1048546" s="224"/>
      <c r="AD1048546" s="224"/>
      <c r="AE1048546" s="224"/>
      <c r="AF1048546" s="224"/>
      <c r="AG1048546" s="224"/>
      <c r="AH1048546" s="224"/>
      <c r="AI1048546" s="224"/>
      <c r="AJ1048546" s="224"/>
      <c r="AK1048546" s="224"/>
      <c r="AL1048546" s="224"/>
      <c r="AM1048546" s="224"/>
      <c r="AN1048546" s="224"/>
      <c r="AO1048546" s="224"/>
      <c r="AP1048546" s="224"/>
      <c r="AQ1048546" s="224"/>
      <c r="AR1048546" s="224"/>
      <c r="AS1048546" s="224"/>
      <c r="AT1048546" s="224"/>
      <c r="AU1048546" s="224"/>
      <c r="AV1048546" s="224"/>
      <c r="AW1048546" s="224"/>
      <c r="AX1048546" s="224"/>
      <c r="AY1048546" s="224"/>
      <c r="AZ1048546" s="224"/>
      <c r="BA1048546" s="224"/>
      <c r="BB1048546" s="224"/>
      <c r="BC1048546" s="224"/>
      <c r="BD1048546" s="224"/>
      <c r="BE1048546" s="224"/>
      <c r="BF1048546" s="224"/>
      <c r="BG1048546" s="224"/>
      <c r="BH1048546" s="224"/>
      <c r="BI1048546" s="224"/>
      <c r="BJ1048546" s="224"/>
      <c r="BK1048546" s="224"/>
      <c r="BL1048546" s="224"/>
      <c r="BM1048546" s="224"/>
      <c r="BN1048546" s="224"/>
      <c r="BO1048546" s="224"/>
      <c r="BP1048546" s="224"/>
      <c r="BQ1048546" s="224"/>
      <c r="BR1048546" s="224"/>
      <c r="BS1048546" s="224"/>
      <c r="BT1048546" s="224"/>
      <c r="BU1048546" s="224"/>
      <c r="BV1048546" s="224"/>
      <c r="BW1048546" s="224"/>
      <c r="BX1048546" s="224"/>
      <c r="BY1048546" s="224"/>
      <c r="BZ1048546" s="224"/>
      <c r="CA1048546" s="224"/>
      <c r="CB1048546" s="224"/>
      <c r="CC1048546" s="224"/>
      <c r="CD1048546" s="224"/>
      <c r="CE1048546" s="224"/>
      <c r="CF1048546" s="224"/>
      <c r="CG1048546" s="224"/>
      <c r="CH1048546" s="224"/>
      <c r="CI1048546" s="224"/>
      <c r="CJ1048546" s="224"/>
      <c r="CK1048546" s="224"/>
      <c r="CL1048546" s="224"/>
      <c r="CM1048546" s="224"/>
      <c r="CN1048546" s="224"/>
      <c r="CO1048546" s="224"/>
      <c r="CP1048546" s="224"/>
      <c r="CQ1048546" s="224"/>
      <c r="CR1048546" s="224"/>
      <c r="CS1048546" s="224"/>
      <c r="CT1048546" s="224"/>
      <c r="CU1048546" s="224"/>
      <c r="CV1048546" s="224"/>
      <c r="CW1048546" s="224"/>
      <c r="CX1048546" s="224"/>
      <c r="CY1048546" s="224"/>
      <c r="CZ1048546" s="224"/>
      <c r="DA1048546" s="224"/>
      <c r="DB1048546" s="224"/>
      <c r="DC1048546" s="224"/>
      <c r="DD1048546" s="224"/>
      <c r="DE1048546" s="224"/>
      <c r="DF1048546" s="224"/>
      <c r="DG1048546" s="224"/>
      <c r="DH1048546" s="224"/>
      <c r="DI1048546" s="224"/>
      <c r="DJ1048546" s="224"/>
      <c r="DK1048546" s="224"/>
      <c r="DL1048546" s="224"/>
      <c r="DM1048546" s="224"/>
      <c r="DN1048546" s="224"/>
      <c r="DO1048546" s="224"/>
      <c r="DP1048546" s="224"/>
      <c r="DQ1048546" s="224"/>
      <c r="DR1048546" s="224"/>
      <c r="DS1048546" s="224"/>
      <c r="DT1048546" s="224"/>
      <c r="DU1048546" s="224"/>
      <c r="DV1048546" s="224"/>
      <c r="DW1048546" s="224"/>
      <c r="DX1048546" s="224"/>
      <c r="DY1048546" s="224"/>
      <c r="DZ1048546" s="224"/>
      <c r="EA1048546" s="224"/>
      <c r="EB1048546" s="224"/>
      <c r="EC1048546" s="224"/>
      <c r="ED1048546" s="224"/>
      <c r="EE1048546" s="224"/>
      <c r="EF1048546" s="224"/>
      <c r="EG1048546" s="224"/>
      <c r="EH1048546" s="224"/>
      <c r="EI1048546" s="224"/>
      <c r="EJ1048546" s="224"/>
      <c r="EK1048546" s="224"/>
      <c r="EL1048546" s="224"/>
      <c r="EM1048546" s="224"/>
      <c r="EN1048546" s="224"/>
      <c r="EO1048546" s="224"/>
      <c r="EP1048546" s="224"/>
      <c r="EQ1048546" s="224"/>
      <c r="ER1048546" s="224"/>
      <c r="ES1048546" s="224"/>
      <c r="ET1048546" s="224"/>
      <c r="EU1048546" s="224"/>
      <c r="EV1048546" s="224"/>
      <c r="EW1048546" s="224"/>
      <c r="EX1048546" s="224"/>
      <c r="EY1048546" s="224"/>
      <c r="EZ1048546" s="224"/>
      <c r="FA1048546" s="224"/>
      <c r="FB1048546" s="224"/>
      <c r="FC1048546" s="224"/>
      <c r="FD1048546" s="224"/>
      <c r="FE1048546" s="224"/>
      <c r="FF1048546" s="224"/>
      <c r="FG1048546" s="224"/>
      <c r="FH1048546" s="224"/>
      <c r="FI1048546" s="224"/>
      <c r="FJ1048546" s="224"/>
      <c r="FK1048546" s="224"/>
      <c r="FL1048546" s="224"/>
      <c r="FM1048546" s="224"/>
      <c r="FN1048546" s="224"/>
      <c r="FO1048546" s="224"/>
      <c r="FP1048546" s="224"/>
      <c r="FQ1048546" s="224"/>
      <c r="FR1048546" s="224"/>
      <c r="FS1048546" s="224"/>
      <c r="FT1048546" s="224"/>
      <c r="FU1048546" s="224"/>
      <c r="FV1048546" s="224"/>
      <c r="FW1048546" s="224"/>
      <c r="FX1048546" s="224"/>
      <c r="FY1048546" s="224"/>
      <c r="FZ1048546" s="224"/>
      <c r="GA1048546" s="224"/>
      <c r="GB1048546" s="224"/>
      <c r="GC1048546" s="224"/>
      <c r="GD1048546" s="224"/>
      <c r="GE1048546" s="224"/>
      <c r="GF1048546" s="224"/>
      <c r="GG1048546" s="224"/>
      <c r="GH1048546" s="224"/>
      <c r="GI1048546" s="224"/>
      <c r="GJ1048546" s="224"/>
      <c r="GK1048546" s="224"/>
      <c r="GL1048546" s="224"/>
      <c r="GM1048546" s="224"/>
      <c r="GN1048546" s="224"/>
      <c r="GO1048546" s="224"/>
      <c r="GP1048546" s="224"/>
      <c r="GQ1048546" s="224"/>
      <c r="GR1048546" s="224"/>
      <c r="GS1048546" s="224"/>
      <c r="GT1048546" s="224"/>
      <c r="GU1048546" s="224"/>
      <c r="GV1048546" s="224"/>
      <c r="GW1048546" s="224"/>
      <c r="GX1048546" s="224"/>
      <c r="GY1048546" s="224"/>
      <c r="GZ1048546" s="224"/>
      <c r="HA1048546" s="224"/>
      <c r="HB1048546" s="224"/>
      <c r="HC1048546" s="224"/>
      <c r="HD1048546" s="224"/>
      <c r="HE1048546" s="224"/>
      <c r="HF1048546" s="224"/>
      <c r="HG1048546" s="224"/>
      <c r="HH1048546" s="224"/>
      <c r="HI1048546" s="224"/>
      <c r="HJ1048546" s="224"/>
      <c r="HK1048546" s="224"/>
      <c r="HL1048546" s="224"/>
      <c r="HM1048546" s="224"/>
      <c r="HN1048546" s="224"/>
      <c r="HO1048546" s="224"/>
      <c r="HP1048546" s="224"/>
      <c r="HQ1048546" s="224"/>
      <c r="HR1048546" s="224"/>
      <c r="HS1048546" s="224"/>
      <c r="HT1048546" s="224"/>
      <c r="HU1048546" s="224"/>
      <c r="HV1048546" s="224"/>
      <c r="HW1048546" s="224"/>
      <c r="HX1048546" s="224"/>
      <c r="HY1048546" s="224"/>
      <c r="HZ1048546" s="224"/>
      <c r="IA1048546" s="224"/>
      <c r="IB1048546" s="224"/>
      <c r="IC1048546" s="224"/>
      <c r="ID1048546" s="224"/>
      <c r="IE1048546" s="224"/>
      <c r="IF1048546" s="224"/>
      <c r="IG1048546" s="224"/>
      <c r="IH1048546" s="224"/>
      <c r="II1048546" s="224"/>
      <c r="IJ1048546" s="224"/>
      <c r="IK1048546" s="224"/>
      <c r="IL1048546" s="224"/>
      <c r="IM1048546" s="224"/>
      <c r="IN1048546" s="224"/>
      <c r="IO1048546" s="224"/>
      <c r="IP1048546" s="224"/>
      <c r="IQ1048546" s="224"/>
      <c r="IR1048546" s="224"/>
      <c r="IS1048546" s="224"/>
      <c r="IT1048546" s="224"/>
      <c r="IU1048546" s="224"/>
      <c r="IV1048546" s="224"/>
      <c r="IW1048546" s="224"/>
    </row>
    <row r="1048547" spans="3:257" s="282" customFormat="1" ht="12.75" customHeight="1">
      <c r="C1048547" s="283"/>
      <c r="D1048547" s="283"/>
      <c r="E1048547" s="283"/>
      <c r="F1048547" s="284"/>
      <c r="G1048547" s="224"/>
      <c r="H1048547" s="224"/>
      <c r="I1048547" s="224"/>
      <c r="J1048547" s="224"/>
      <c r="K1048547" s="224"/>
      <c r="L1048547" s="224"/>
      <c r="M1048547" s="224"/>
      <c r="N1048547" s="224"/>
      <c r="O1048547" s="224"/>
      <c r="P1048547" s="224"/>
      <c r="Q1048547" s="224"/>
      <c r="R1048547" s="224"/>
      <c r="S1048547" s="224"/>
      <c r="T1048547" s="224"/>
      <c r="U1048547" s="224"/>
      <c r="V1048547" s="224"/>
      <c r="W1048547" s="224"/>
      <c r="X1048547" s="224"/>
      <c r="Y1048547" s="224"/>
      <c r="Z1048547" s="224"/>
      <c r="AA1048547" s="224"/>
      <c r="AB1048547" s="224"/>
      <c r="AC1048547" s="224"/>
      <c r="AD1048547" s="224"/>
      <c r="AE1048547" s="224"/>
      <c r="AF1048547" s="224"/>
      <c r="AG1048547" s="224"/>
      <c r="AH1048547" s="224"/>
      <c r="AI1048547" s="224"/>
      <c r="AJ1048547" s="224"/>
      <c r="AK1048547" s="224"/>
      <c r="AL1048547" s="224"/>
      <c r="AM1048547" s="224"/>
      <c r="AN1048547" s="224"/>
      <c r="AO1048547" s="224"/>
      <c r="AP1048547" s="224"/>
      <c r="AQ1048547" s="224"/>
      <c r="AR1048547" s="224"/>
      <c r="AS1048547" s="224"/>
      <c r="AT1048547" s="224"/>
      <c r="AU1048547" s="224"/>
      <c r="AV1048547" s="224"/>
      <c r="AW1048547" s="224"/>
      <c r="AX1048547" s="224"/>
      <c r="AY1048547" s="224"/>
      <c r="AZ1048547" s="224"/>
      <c r="BA1048547" s="224"/>
      <c r="BB1048547" s="224"/>
      <c r="BC1048547" s="224"/>
      <c r="BD1048547" s="224"/>
      <c r="BE1048547" s="224"/>
      <c r="BF1048547" s="224"/>
      <c r="BG1048547" s="224"/>
      <c r="BH1048547" s="224"/>
      <c r="BI1048547" s="224"/>
      <c r="BJ1048547" s="224"/>
      <c r="BK1048547" s="224"/>
      <c r="BL1048547" s="224"/>
      <c r="BM1048547" s="224"/>
      <c r="BN1048547" s="224"/>
      <c r="BO1048547" s="224"/>
      <c r="BP1048547" s="224"/>
      <c r="BQ1048547" s="224"/>
      <c r="BR1048547" s="224"/>
      <c r="BS1048547" s="224"/>
      <c r="BT1048547" s="224"/>
      <c r="BU1048547" s="224"/>
      <c r="BV1048547" s="224"/>
      <c r="BW1048547" s="224"/>
      <c r="BX1048547" s="224"/>
      <c r="BY1048547" s="224"/>
      <c r="BZ1048547" s="224"/>
      <c r="CA1048547" s="224"/>
      <c r="CB1048547" s="224"/>
      <c r="CC1048547" s="224"/>
      <c r="CD1048547" s="224"/>
      <c r="CE1048547" s="224"/>
      <c r="CF1048547" s="224"/>
      <c r="CG1048547" s="224"/>
      <c r="CH1048547" s="224"/>
      <c r="CI1048547" s="224"/>
      <c r="CJ1048547" s="224"/>
      <c r="CK1048547" s="224"/>
      <c r="CL1048547" s="224"/>
      <c r="CM1048547" s="224"/>
      <c r="CN1048547" s="224"/>
      <c r="CO1048547" s="224"/>
      <c r="CP1048547" s="224"/>
      <c r="CQ1048547" s="224"/>
      <c r="CR1048547" s="224"/>
      <c r="CS1048547" s="224"/>
      <c r="CT1048547" s="224"/>
      <c r="CU1048547" s="224"/>
      <c r="CV1048547" s="224"/>
      <c r="CW1048547" s="224"/>
      <c r="CX1048547" s="224"/>
      <c r="CY1048547" s="224"/>
      <c r="CZ1048547" s="224"/>
      <c r="DA1048547" s="224"/>
      <c r="DB1048547" s="224"/>
      <c r="DC1048547" s="224"/>
      <c r="DD1048547" s="224"/>
      <c r="DE1048547" s="224"/>
      <c r="DF1048547" s="224"/>
      <c r="DG1048547" s="224"/>
      <c r="DH1048547" s="224"/>
      <c r="DI1048547" s="224"/>
      <c r="DJ1048547" s="224"/>
      <c r="DK1048547" s="224"/>
      <c r="DL1048547" s="224"/>
      <c r="DM1048547" s="224"/>
      <c r="DN1048547" s="224"/>
      <c r="DO1048547" s="224"/>
      <c r="DP1048547" s="224"/>
      <c r="DQ1048547" s="224"/>
      <c r="DR1048547" s="224"/>
      <c r="DS1048547" s="224"/>
      <c r="DT1048547" s="224"/>
      <c r="DU1048547" s="224"/>
      <c r="DV1048547" s="224"/>
      <c r="DW1048547" s="224"/>
      <c r="DX1048547" s="224"/>
      <c r="DY1048547" s="224"/>
      <c r="DZ1048547" s="224"/>
      <c r="EA1048547" s="224"/>
      <c r="EB1048547" s="224"/>
      <c r="EC1048547" s="224"/>
      <c r="ED1048547" s="224"/>
      <c r="EE1048547" s="224"/>
      <c r="EF1048547" s="224"/>
      <c r="EG1048547" s="224"/>
      <c r="EH1048547" s="224"/>
      <c r="EI1048547" s="224"/>
      <c r="EJ1048547" s="224"/>
      <c r="EK1048547" s="224"/>
      <c r="EL1048547" s="224"/>
      <c r="EM1048547" s="224"/>
      <c r="EN1048547" s="224"/>
      <c r="EO1048547" s="224"/>
      <c r="EP1048547" s="224"/>
      <c r="EQ1048547" s="224"/>
      <c r="ER1048547" s="224"/>
      <c r="ES1048547" s="224"/>
      <c r="ET1048547" s="224"/>
      <c r="EU1048547" s="224"/>
      <c r="EV1048547" s="224"/>
      <c r="EW1048547" s="224"/>
      <c r="EX1048547" s="224"/>
      <c r="EY1048547" s="224"/>
      <c r="EZ1048547" s="224"/>
      <c r="FA1048547" s="224"/>
      <c r="FB1048547" s="224"/>
      <c r="FC1048547" s="224"/>
      <c r="FD1048547" s="224"/>
      <c r="FE1048547" s="224"/>
      <c r="FF1048547" s="224"/>
      <c r="FG1048547" s="224"/>
      <c r="FH1048547" s="224"/>
      <c r="FI1048547" s="224"/>
      <c r="FJ1048547" s="224"/>
      <c r="FK1048547" s="224"/>
      <c r="FL1048547" s="224"/>
      <c r="FM1048547" s="224"/>
      <c r="FN1048547" s="224"/>
      <c r="FO1048547" s="224"/>
      <c r="FP1048547" s="224"/>
      <c r="FQ1048547" s="224"/>
      <c r="FR1048547" s="224"/>
      <c r="FS1048547" s="224"/>
      <c r="FT1048547" s="224"/>
      <c r="FU1048547" s="224"/>
      <c r="FV1048547" s="224"/>
      <c r="FW1048547" s="224"/>
      <c r="FX1048547" s="224"/>
      <c r="FY1048547" s="224"/>
      <c r="FZ1048547" s="224"/>
      <c r="GA1048547" s="224"/>
      <c r="GB1048547" s="224"/>
      <c r="GC1048547" s="224"/>
      <c r="GD1048547" s="224"/>
      <c r="GE1048547" s="224"/>
      <c r="GF1048547" s="224"/>
      <c r="GG1048547" s="224"/>
      <c r="GH1048547" s="224"/>
      <c r="GI1048547" s="224"/>
      <c r="GJ1048547" s="224"/>
      <c r="GK1048547" s="224"/>
      <c r="GL1048547" s="224"/>
      <c r="GM1048547" s="224"/>
      <c r="GN1048547" s="224"/>
      <c r="GO1048547" s="224"/>
      <c r="GP1048547" s="224"/>
      <c r="GQ1048547" s="224"/>
      <c r="GR1048547" s="224"/>
      <c r="GS1048547" s="224"/>
      <c r="GT1048547" s="224"/>
      <c r="GU1048547" s="224"/>
      <c r="GV1048547" s="224"/>
      <c r="GW1048547" s="224"/>
      <c r="GX1048547" s="224"/>
      <c r="GY1048547" s="224"/>
      <c r="GZ1048547" s="224"/>
      <c r="HA1048547" s="224"/>
      <c r="HB1048547" s="224"/>
      <c r="HC1048547" s="224"/>
      <c r="HD1048547" s="224"/>
      <c r="HE1048547" s="224"/>
      <c r="HF1048547" s="224"/>
      <c r="HG1048547" s="224"/>
      <c r="HH1048547" s="224"/>
      <c r="HI1048547" s="224"/>
      <c r="HJ1048547" s="224"/>
      <c r="HK1048547" s="224"/>
      <c r="HL1048547" s="224"/>
      <c r="HM1048547" s="224"/>
      <c r="HN1048547" s="224"/>
      <c r="HO1048547" s="224"/>
      <c r="HP1048547" s="224"/>
      <c r="HQ1048547" s="224"/>
      <c r="HR1048547" s="224"/>
      <c r="HS1048547" s="224"/>
      <c r="HT1048547" s="224"/>
      <c r="HU1048547" s="224"/>
      <c r="HV1048547" s="224"/>
      <c r="HW1048547" s="224"/>
      <c r="HX1048547" s="224"/>
      <c r="HY1048547" s="224"/>
      <c r="HZ1048547" s="224"/>
      <c r="IA1048547" s="224"/>
      <c r="IB1048547" s="224"/>
      <c r="IC1048547" s="224"/>
      <c r="ID1048547" s="224"/>
      <c r="IE1048547" s="224"/>
      <c r="IF1048547" s="224"/>
      <c r="IG1048547" s="224"/>
      <c r="IH1048547" s="224"/>
      <c r="II1048547" s="224"/>
      <c r="IJ1048547" s="224"/>
      <c r="IK1048547" s="224"/>
      <c r="IL1048547" s="224"/>
      <c r="IM1048547" s="224"/>
      <c r="IN1048547" s="224"/>
      <c r="IO1048547" s="224"/>
      <c r="IP1048547" s="224"/>
      <c r="IQ1048547" s="224"/>
      <c r="IR1048547" s="224"/>
      <c r="IS1048547" s="224"/>
      <c r="IT1048547" s="224"/>
      <c r="IU1048547" s="224"/>
      <c r="IV1048547" s="224"/>
      <c r="IW1048547" s="224"/>
    </row>
    <row r="1048548" spans="3:257" s="282" customFormat="1" ht="12.75" customHeight="1">
      <c r="C1048548" s="283"/>
      <c r="D1048548" s="283"/>
      <c r="E1048548" s="283"/>
      <c r="F1048548" s="284"/>
      <c r="G1048548" s="224"/>
      <c r="H1048548" s="224"/>
      <c r="I1048548" s="224"/>
      <c r="J1048548" s="224"/>
      <c r="K1048548" s="224"/>
      <c r="L1048548" s="224"/>
      <c r="M1048548" s="224"/>
      <c r="N1048548" s="224"/>
      <c r="O1048548" s="224"/>
      <c r="P1048548" s="224"/>
      <c r="Q1048548" s="224"/>
      <c r="R1048548" s="224"/>
      <c r="S1048548" s="224"/>
      <c r="T1048548" s="224"/>
      <c r="U1048548" s="224"/>
      <c r="V1048548" s="224"/>
      <c r="W1048548" s="224"/>
      <c r="X1048548" s="224"/>
      <c r="Y1048548" s="224"/>
      <c r="Z1048548" s="224"/>
      <c r="AA1048548" s="224"/>
      <c r="AB1048548" s="224"/>
      <c r="AC1048548" s="224"/>
      <c r="AD1048548" s="224"/>
      <c r="AE1048548" s="224"/>
      <c r="AF1048548" s="224"/>
      <c r="AG1048548" s="224"/>
      <c r="AH1048548" s="224"/>
      <c r="AI1048548" s="224"/>
      <c r="AJ1048548" s="224"/>
      <c r="AK1048548" s="224"/>
      <c r="AL1048548" s="224"/>
      <c r="AM1048548" s="224"/>
      <c r="AN1048548" s="224"/>
      <c r="AO1048548" s="224"/>
      <c r="AP1048548" s="224"/>
      <c r="AQ1048548" s="224"/>
      <c r="AR1048548" s="224"/>
      <c r="AS1048548" s="224"/>
      <c r="AT1048548" s="224"/>
      <c r="AU1048548" s="224"/>
      <c r="AV1048548" s="224"/>
      <c r="AW1048548" s="224"/>
      <c r="AX1048548" s="224"/>
      <c r="AY1048548" s="224"/>
      <c r="AZ1048548" s="224"/>
      <c r="BA1048548" s="224"/>
      <c r="BB1048548" s="224"/>
      <c r="BC1048548" s="224"/>
      <c r="BD1048548" s="224"/>
      <c r="BE1048548" s="224"/>
      <c r="BF1048548" s="224"/>
      <c r="BG1048548" s="224"/>
      <c r="BH1048548" s="224"/>
      <c r="BI1048548" s="224"/>
      <c r="BJ1048548" s="224"/>
      <c r="BK1048548" s="224"/>
      <c r="BL1048548" s="224"/>
      <c r="BM1048548" s="224"/>
      <c r="BN1048548" s="224"/>
      <c r="BO1048548" s="224"/>
      <c r="BP1048548" s="224"/>
      <c r="BQ1048548" s="224"/>
      <c r="BR1048548" s="224"/>
      <c r="BS1048548" s="224"/>
      <c r="BT1048548" s="224"/>
      <c r="BU1048548" s="224"/>
      <c r="BV1048548" s="224"/>
      <c r="BW1048548" s="224"/>
      <c r="BX1048548" s="224"/>
      <c r="BY1048548" s="224"/>
      <c r="BZ1048548" s="224"/>
      <c r="CA1048548" s="224"/>
      <c r="CB1048548" s="224"/>
      <c r="CC1048548" s="224"/>
      <c r="CD1048548" s="224"/>
      <c r="CE1048548" s="224"/>
      <c r="CF1048548" s="224"/>
      <c r="CG1048548" s="224"/>
      <c r="CH1048548" s="224"/>
      <c r="CI1048548" s="224"/>
      <c r="CJ1048548" s="224"/>
      <c r="CK1048548" s="224"/>
      <c r="CL1048548" s="224"/>
      <c r="CM1048548" s="224"/>
      <c r="CN1048548" s="224"/>
      <c r="CO1048548" s="224"/>
      <c r="CP1048548" s="224"/>
      <c r="CQ1048548" s="224"/>
      <c r="CR1048548" s="224"/>
      <c r="CS1048548" s="224"/>
      <c r="CT1048548" s="224"/>
      <c r="CU1048548" s="224"/>
      <c r="CV1048548" s="224"/>
      <c r="CW1048548" s="224"/>
      <c r="CX1048548" s="224"/>
      <c r="CY1048548" s="224"/>
      <c r="CZ1048548" s="224"/>
      <c r="DA1048548" s="224"/>
      <c r="DB1048548" s="224"/>
      <c r="DC1048548" s="224"/>
      <c r="DD1048548" s="224"/>
      <c r="DE1048548" s="224"/>
      <c r="DF1048548" s="224"/>
      <c r="DG1048548" s="224"/>
      <c r="DH1048548" s="224"/>
      <c r="DI1048548" s="224"/>
      <c r="DJ1048548" s="224"/>
      <c r="DK1048548" s="224"/>
      <c r="DL1048548" s="224"/>
      <c r="DM1048548" s="224"/>
      <c r="DN1048548" s="224"/>
      <c r="DO1048548" s="224"/>
      <c r="DP1048548" s="224"/>
      <c r="DQ1048548" s="224"/>
      <c r="DR1048548" s="224"/>
      <c r="DS1048548" s="224"/>
      <c r="DT1048548" s="224"/>
      <c r="DU1048548" s="224"/>
      <c r="DV1048548" s="224"/>
      <c r="DW1048548" s="224"/>
      <c r="DX1048548" s="224"/>
      <c r="DY1048548" s="224"/>
      <c r="DZ1048548" s="224"/>
      <c r="EA1048548" s="224"/>
      <c r="EB1048548" s="224"/>
      <c r="EC1048548" s="224"/>
      <c r="ED1048548" s="224"/>
      <c r="EE1048548" s="224"/>
      <c r="EF1048548" s="224"/>
      <c r="EG1048548" s="224"/>
      <c r="EH1048548" s="224"/>
      <c r="EI1048548" s="224"/>
      <c r="EJ1048548" s="224"/>
      <c r="EK1048548" s="224"/>
      <c r="EL1048548" s="224"/>
      <c r="EM1048548" s="224"/>
      <c r="EN1048548" s="224"/>
      <c r="EO1048548" s="224"/>
      <c r="EP1048548" s="224"/>
      <c r="EQ1048548" s="224"/>
      <c r="ER1048548" s="224"/>
      <c r="ES1048548" s="224"/>
      <c r="ET1048548" s="224"/>
      <c r="EU1048548" s="224"/>
      <c r="EV1048548" s="224"/>
      <c r="EW1048548" s="224"/>
      <c r="EX1048548" s="224"/>
      <c r="EY1048548" s="224"/>
      <c r="EZ1048548" s="224"/>
      <c r="FA1048548" s="224"/>
      <c r="FB1048548" s="224"/>
      <c r="FC1048548" s="224"/>
      <c r="FD1048548" s="224"/>
      <c r="FE1048548" s="224"/>
      <c r="FF1048548" s="224"/>
      <c r="FG1048548" s="224"/>
      <c r="FH1048548" s="224"/>
      <c r="FI1048548" s="224"/>
      <c r="FJ1048548" s="224"/>
      <c r="FK1048548" s="224"/>
      <c r="FL1048548" s="224"/>
      <c r="FM1048548" s="224"/>
      <c r="FN1048548" s="224"/>
      <c r="FO1048548" s="224"/>
      <c r="FP1048548" s="224"/>
      <c r="FQ1048548" s="224"/>
      <c r="FR1048548" s="224"/>
      <c r="FS1048548" s="224"/>
      <c r="FT1048548" s="224"/>
      <c r="FU1048548" s="224"/>
      <c r="FV1048548" s="224"/>
      <c r="FW1048548" s="224"/>
      <c r="FX1048548" s="224"/>
      <c r="FY1048548" s="224"/>
      <c r="FZ1048548" s="224"/>
      <c r="GA1048548" s="224"/>
      <c r="GB1048548" s="224"/>
      <c r="GC1048548" s="224"/>
      <c r="GD1048548" s="224"/>
      <c r="GE1048548" s="224"/>
      <c r="GF1048548" s="224"/>
      <c r="GG1048548" s="224"/>
      <c r="GH1048548" s="224"/>
      <c r="GI1048548" s="224"/>
      <c r="GJ1048548" s="224"/>
      <c r="GK1048548" s="224"/>
      <c r="GL1048548" s="224"/>
      <c r="GM1048548" s="224"/>
      <c r="GN1048548" s="224"/>
      <c r="GO1048548" s="224"/>
      <c r="GP1048548" s="224"/>
      <c r="GQ1048548" s="224"/>
      <c r="GR1048548" s="224"/>
      <c r="GS1048548" s="224"/>
      <c r="GT1048548" s="224"/>
      <c r="GU1048548" s="224"/>
      <c r="GV1048548" s="224"/>
      <c r="GW1048548" s="224"/>
      <c r="GX1048548" s="224"/>
      <c r="GY1048548" s="224"/>
      <c r="GZ1048548" s="224"/>
      <c r="HA1048548" s="224"/>
      <c r="HB1048548" s="224"/>
      <c r="HC1048548" s="224"/>
      <c r="HD1048548" s="224"/>
      <c r="HE1048548" s="224"/>
      <c r="HF1048548" s="224"/>
      <c r="HG1048548" s="224"/>
      <c r="HH1048548" s="224"/>
      <c r="HI1048548" s="224"/>
      <c r="HJ1048548" s="224"/>
      <c r="HK1048548" s="224"/>
      <c r="HL1048548" s="224"/>
      <c r="HM1048548" s="224"/>
      <c r="HN1048548" s="224"/>
      <c r="HO1048548" s="224"/>
      <c r="HP1048548" s="224"/>
      <c r="HQ1048548" s="224"/>
      <c r="HR1048548" s="224"/>
      <c r="HS1048548" s="224"/>
      <c r="HT1048548" s="224"/>
      <c r="HU1048548" s="224"/>
      <c r="HV1048548" s="224"/>
      <c r="HW1048548" s="224"/>
      <c r="HX1048548" s="224"/>
      <c r="HY1048548" s="224"/>
      <c r="HZ1048548" s="224"/>
      <c r="IA1048548" s="224"/>
      <c r="IB1048548" s="224"/>
      <c r="IC1048548" s="224"/>
      <c r="ID1048548" s="224"/>
      <c r="IE1048548" s="224"/>
      <c r="IF1048548" s="224"/>
      <c r="IG1048548" s="224"/>
      <c r="IH1048548" s="224"/>
      <c r="II1048548" s="224"/>
      <c r="IJ1048548" s="224"/>
      <c r="IK1048548" s="224"/>
      <c r="IL1048548" s="224"/>
      <c r="IM1048548" s="224"/>
      <c r="IN1048548" s="224"/>
      <c r="IO1048548" s="224"/>
      <c r="IP1048548" s="224"/>
      <c r="IQ1048548" s="224"/>
      <c r="IR1048548" s="224"/>
      <c r="IS1048548" s="224"/>
      <c r="IT1048548" s="224"/>
      <c r="IU1048548" s="224"/>
      <c r="IV1048548" s="224"/>
      <c r="IW1048548" s="224"/>
    </row>
    <row r="1048549" spans="3:257" s="282" customFormat="1" ht="12.75" customHeight="1">
      <c r="C1048549" s="283"/>
      <c r="D1048549" s="283"/>
      <c r="E1048549" s="283"/>
      <c r="F1048549" s="284"/>
      <c r="G1048549" s="224"/>
      <c r="H1048549" s="224"/>
      <c r="I1048549" s="224"/>
      <c r="J1048549" s="224"/>
      <c r="K1048549" s="224"/>
      <c r="L1048549" s="224"/>
      <c r="M1048549" s="224"/>
      <c r="N1048549" s="224"/>
      <c r="O1048549" s="224"/>
      <c r="P1048549" s="224"/>
      <c r="Q1048549" s="224"/>
      <c r="R1048549" s="224"/>
      <c r="S1048549" s="224"/>
      <c r="T1048549" s="224"/>
      <c r="U1048549" s="224"/>
      <c r="V1048549" s="224"/>
      <c r="W1048549" s="224"/>
      <c r="X1048549" s="224"/>
      <c r="Y1048549" s="224"/>
      <c r="Z1048549" s="224"/>
      <c r="AA1048549" s="224"/>
      <c r="AB1048549" s="224"/>
      <c r="AC1048549" s="224"/>
      <c r="AD1048549" s="224"/>
      <c r="AE1048549" s="224"/>
      <c r="AF1048549" s="224"/>
      <c r="AG1048549" s="224"/>
      <c r="AH1048549" s="224"/>
      <c r="AI1048549" s="224"/>
      <c r="AJ1048549" s="224"/>
      <c r="AK1048549" s="224"/>
      <c r="AL1048549" s="224"/>
      <c r="AM1048549" s="224"/>
      <c r="AN1048549" s="224"/>
      <c r="AO1048549" s="224"/>
      <c r="AP1048549" s="224"/>
      <c r="AQ1048549" s="224"/>
      <c r="AR1048549" s="224"/>
      <c r="AS1048549" s="224"/>
      <c r="AT1048549" s="224"/>
      <c r="AU1048549" s="224"/>
      <c r="AV1048549" s="224"/>
      <c r="AW1048549" s="224"/>
      <c r="AX1048549" s="224"/>
      <c r="AY1048549" s="224"/>
      <c r="AZ1048549" s="224"/>
      <c r="BA1048549" s="224"/>
      <c r="BB1048549" s="224"/>
      <c r="BC1048549" s="224"/>
      <c r="BD1048549" s="224"/>
      <c r="BE1048549" s="224"/>
      <c r="BF1048549" s="224"/>
      <c r="BG1048549" s="224"/>
      <c r="BH1048549" s="224"/>
      <c r="BI1048549" s="224"/>
      <c r="BJ1048549" s="224"/>
      <c r="BK1048549" s="224"/>
      <c r="BL1048549" s="224"/>
      <c r="BM1048549" s="224"/>
      <c r="BN1048549" s="224"/>
      <c r="BO1048549" s="224"/>
      <c r="BP1048549" s="224"/>
      <c r="BQ1048549" s="224"/>
      <c r="BR1048549" s="224"/>
      <c r="BS1048549" s="224"/>
      <c r="BT1048549" s="224"/>
      <c r="BU1048549" s="224"/>
      <c r="BV1048549" s="224"/>
      <c r="BW1048549" s="224"/>
      <c r="BX1048549" s="224"/>
      <c r="BY1048549" s="224"/>
      <c r="BZ1048549" s="224"/>
      <c r="CA1048549" s="224"/>
      <c r="CB1048549" s="224"/>
      <c r="CC1048549" s="224"/>
      <c r="CD1048549" s="224"/>
      <c r="CE1048549" s="224"/>
      <c r="CF1048549" s="224"/>
      <c r="CG1048549" s="224"/>
      <c r="CH1048549" s="224"/>
      <c r="CI1048549" s="224"/>
      <c r="CJ1048549" s="224"/>
      <c r="CK1048549" s="224"/>
      <c r="CL1048549" s="224"/>
      <c r="CM1048549" s="224"/>
      <c r="CN1048549" s="224"/>
      <c r="CO1048549" s="224"/>
      <c r="CP1048549" s="224"/>
      <c r="CQ1048549" s="224"/>
      <c r="CR1048549" s="224"/>
      <c r="CS1048549" s="224"/>
      <c r="CT1048549" s="224"/>
      <c r="CU1048549" s="224"/>
      <c r="CV1048549" s="224"/>
      <c r="CW1048549" s="224"/>
      <c r="CX1048549" s="224"/>
      <c r="CY1048549" s="224"/>
      <c r="CZ1048549" s="224"/>
      <c r="DA1048549" s="224"/>
      <c r="DB1048549" s="224"/>
      <c r="DC1048549" s="224"/>
      <c r="DD1048549" s="224"/>
      <c r="DE1048549" s="224"/>
      <c r="DF1048549" s="224"/>
      <c r="DG1048549" s="224"/>
      <c r="DH1048549" s="224"/>
      <c r="DI1048549" s="224"/>
      <c r="DJ1048549" s="224"/>
      <c r="DK1048549" s="224"/>
      <c r="DL1048549" s="224"/>
      <c r="DM1048549" s="224"/>
      <c r="DN1048549" s="224"/>
      <c r="DO1048549" s="224"/>
      <c r="DP1048549" s="224"/>
      <c r="DQ1048549" s="224"/>
      <c r="DR1048549" s="224"/>
      <c r="DS1048549" s="224"/>
      <c r="DT1048549" s="224"/>
      <c r="DU1048549" s="224"/>
      <c r="DV1048549" s="224"/>
      <c r="DW1048549" s="224"/>
      <c r="DX1048549" s="224"/>
      <c r="DY1048549" s="224"/>
      <c r="DZ1048549" s="224"/>
      <c r="EA1048549" s="224"/>
      <c r="EB1048549" s="224"/>
      <c r="EC1048549" s="224"/>
      <c r="ED1048549" s="224"/>
      <c r="EE1048549" s="224"/>
      <c r="EF1048549" s="224"/>
      <c r="EG1048549" s="224"/>
      <c r="EH1048549" s="224"/>
      <c r="EI1048549" s="224"/>
      <c r="EJ1048549" s="224"/>
      <c r="EK1048549" s="224"/>
      <c r="EL1048549" s="224"/>
      <c r="EM1048549" s="224"/>
      <c r="EN1048549" s="224"/>
      <c r="EO1048549" s="224"/>
      <c r="EP1048549" s="224"/>
      <c r="EQ1048549" s="224"/>
      <c r="ER1048549" s="224"/>
      <c r="ES1048549" s="224"/>
      <c r="ET1048549" s="224"/>
      <c r="EU1048549" s="224"/>
      <c r="EV1048549" s="224"/>
      <c r="EW1048549" s="224"/>
      <c r="EX1048549" s="224"/>
      <c r="EY1048549" s="224"/>
      <c r="EZ1048549" s="224"/>
      <c r="FA1048549" s="224"/>
      <c r="FB1048549" s="224"/>
      <c r="FC1048549" s="224"/>
      <c r="FD1048549" s="224"/>
      <c r="FE1048549" s="224"/>
      <c r="FF1048549" s="224"/>
      <c r="FG1048549" s="224"/>
      <c r="FH1048549" s="224"/>
      <c r="FI1048549" s="224"/>
      <c r="FJ1048549" s="224"/>
      <c r="FK1048549" s="224"/>
      <c r="FL1048549" s="224"/>
      <c r="FM1048549" s="224"/>
      <c r="FN1048549" s="224"/>
      <c r="FO1048549" s="224"/>
      <c r="FP1048549" s="224"/>
      <c r="FQ1048549" s="224"/>
      <c r="FR1048549" s="224"/>
      <c r="FS1048549" s="224"/>
      <c r="FT1048549" s="224"/>
      <c r="FU1048549" s="224"/>
      <c r="FV1048549" s="224"/>
      <c r="FW1048549" s="224"/>
      <c r="FX1048549" s="224"/>
      <c r="FY1048549" s="224"/>
      <c r="FZ1048549" s="224"/>
      <c r="GA1048549" s="224"/>
      <c r="GB1048549" s="224"/>
      <c r="GC1048549" s="224"/>
      <c r="GD1048549" s="224"/>
      <c r="GE1048549" s="224"/>
      <c r="GF1048549" s="224"/>
      <c r="GG1048549" s="224"/>
      <c r="GH1048549" s="224"/>
      <c r="GI1048549" s="224"/>
      <c r="GJ1048549" s="224"/>
      <c r="GK1048549" s="224"/>
      <c r="GL1048549" s="224"/>
      <c r="GM1048549" s="224"/>
      <c r="GN1048549" s="224"/>
      <c r="GO1048549" s="224"/>
      <c r="GP1048549" s="224"/>
      <c r="GQ1048549" s="224"/>
      <c r="GR1048549" s="224"/>
      <c r="GS1048549" s="224"/>
      <c r="GT1048549" s="224"/>
      <c r="GU1048549" s="224"/>
      <c r="GV1048549" s="224"/>
      <c r="GW1048549" s="224"/>
      <c r="GX1048549" s="224"/>
      <c r="GY1048549" s="224"/>
      <c r="GZ1048549" s="224"/>
      <c r="HA1048549" s="224"/>
      <c r="HB1048549" s="224"/>
      <c r="HC1048549" s="224"/>
      <c r="HD1048549" s="224"/>
      <c r="HE1048549" s="224"/>
      <c r="HF1048549" s="224"/>
      <c r="HG1048549" s="224"/>
      <c r="HH1048549" s="224"/>
      <c r="HI1048549" s="224"/>
      <c r="HJ1048549" s="224"/>
      <c r="HK1048549" s="224"/>
      <c r="HL1048549" s="224"/>
      <c r="HM1048549" s="224"/>
      <c r="HN1048549" s="224"/>
      <c r="HO1048549" s="224"/>
      <c r="HP1048549" s="224"/>
      <c r="HQ1048549" s="224"/>
      <c r="HR1048549" s="224"/>
      <c r="HS1048549" s="224"/>
      <c r="HT1048549" s="224"/>
      <c r="HU1048549" s="224"/>
      <c r="HV1048549" s="224"/>
      <c r="HW1048549" s="224"/>
      <c r="HX1048549" s="224"/>
      <c r="HY1048549" s="224"/>
      <c r="HZ1048549" s="224"/>
      <c r="IA1048549" s="224"/>
      <c r="IB1048549" s="224"/>
      <c r="IC1048549" s="224"/>
      <c r="ID1048549" s="224"/>
      <c r="IE1048549" s="224"/>
      <c r="IF1048549" s="224"/>
      <c r="IG1048549" s="224"/>
      <c r="IH1048549" s="224"/>
      <c r="II1048549" s="224"/>
      <c r="IJ1048549" s="224"/>
      <c r="IK1048549" s="224"/>
      <c r="IL1048549" s="224"/>
      <c r="IM1048549" s="224"/>
      <c r="IN1048549" s="224"/>
      <c r="IO1048549" s="224"/>
      <c r="IP1048549" s="224"/>
      <c r="IQ1048549" s="224"/>
      <c r="IR1048549" s="224"/>
      <c r="IS1048549" s="224"/>
      <c r="IT1048549" s="224"/>
      <c r="IU1048549" s="224"/>
      <c r="IV1048549" s="224"/>
      <c r="IW1048549" s="224"/>
    </row>
    <row r="1048550" spans="3:257" s="282" customFormat="1" ht="12.75" customHeight="1">
      <c r="C1048550" s="283"/>
      <c r="D1048550" s="283"/>
      <c r="E1048550" s="283"/>
      <c r="F1048550" s="284"/>
      <c r="G1048550" s="224"/>
      <c r="H1048550" s="224"/>
      <c r="I1048550" s="224"/>
      <c r="J1048550" s="224"/>
      <c r="K1048550" s="224"/>
      <c r="L1048550" s="224"/>
      <c r="M1048550" s="224"/>
      <c r="N1048550" s="224"/>
      <c r="O1048550" s="224"/>
      <c r="P1048550" s="224"/>
      <c r="Q1048550" s="224"/>
      <c r="R1048550" s="224"/>
      <c r="S1048550" s="224"/>
      <c r="T1048550" s="224"/>
      <c r="U1048550" s="224"/>
      <c r="V1048550" s="224"/>
      <c r="W1048550" s="224"/>
      <c r="X1048550" s="224"/>
      <c r="Y1048550" s="224"/>
      <c r="Z1048550" s="224"/>
      <c r="AA1048550" s="224"/>
      <c r="AB1048550" s="224"/>
      <c r="AC1048550" s="224"/>
      <c r="AD1048550" s="224"/>
      <c r="AE1048550" s="224"/>
      <c r="AF1048550" s="224"/>
      <c r="AG1048550" s="224"/>
      <c r="AH1048550" s="224"/>
      <c r="AI1048550" s="224"/>
      <c r="AJ1048550" s="224"/>
      <c r="AK1048550" s="224"/>
      <c r="AL1048550" s="224"/>
      <c r="AM1048550" s="224"/>
      <c r="AN1048550" s="224"/>
      <c r="AO1048550" s="224"/>
      <c r="AP1048550" s="224"/>
      <c r="AQ1048550" s="224"/>
      <c r="AR1048550" s="224"/>
      <c r="AS1048550" s="224"/>
      <c r="AT1048550" s="224"/>
      <c r="AU1048550" s="224"/>
      <c r="AV1048550" s="224"/>
      <c r="AW1048550" s="224"/>
      <c r="AX1048550" s="224"/>
      <c r="AY1048550" s="224"/>
      <c r="AZ1048550" s="224"/>
      <c r="BA1048550" s="224"/>
      <c r="BB1048550" s="224"/>
      <c r="BC1048550" s="224"/>
      <c r="BD1048550" s="224"/>
      <c r="BE1048550" s="224"/>
      <c r="BF1048550" s="224"/>
      <c r="BG1048550" s="224"/>
      <c r="BH1048550" s="224"/>
      <c r="BI1048550" s="224"/>
      <c r="BJ1048550" s="224"/>
      <c r="BK1048550" s="224"/>
      <c r="BL1048550" s="224"/>
      <c r="BM1048550" s="224"/>
      <c r="BN1048550" s="224"/>
      <c r="BO1048550" s="224"/>
      <c r="BP1048550" s="224"/>
      <c r="BQ1048550" s="224"/>
      <c r="BR1048550" s="224"/>
      <c r="BS1048550" s="224"/>
      <c r="BT1048550" s="224"/>
      <c r="BU1048550" s="224"/>
      <c r="BV1048550" s="224"/>
      <c r="BW1048550" s="224"/>
      <c r="BX1048550" s="224"/>
      <c r="BY1048550" s="224"/>
      <c r="BZ1048550" s="224"/>
      <c r="CA1048550" s="224"/>
      <c r="CB1048550" s="224"/>
      <c r="CC1048550" s="224"/>
      <c r="CD1048550" s="224"/>
      <c r="CE1048550" s="224"/>
      <c r="CF1048550" s="224"/>
      <c r="CG1048550" s="224"/>
      <c r="CH1048550" s="224"/>
      <c r="CI1048550" s="224"/>
      <c r="CJ1048550" s="224"/>
      <c r="CK1048550" s="224"/>
      <c r="CL1048550" s="224"/>
      <c r="CM1048550" s="224"/>
      <c r="CN1048550" s="224"/>
      <c r="CO1048550" s="224"/>
      <c r="CP1048550" s="224"/>
      <c r="CQ1048550" s="224"/>
      <c r="CR1048550" s="224"/>
      <c r="CS1048550" s="224"/>
      <c r="CT1048550" s="224"/>
      <c r="CU1048550" s="224"/>
      <c r="CV1048550" s="224"/>
      <c r="CW1048550" s="224"/>
      <c r="CX1048550" s="224"/>
      <c r="CY1048550" s="224"/>
      <c r="CZ1048550" s="224"/>
      <c r="DA1048550" s="224"/>
      <c r="DB1048550" s="224"/>
      <c r="DC1048550" s="224"/>
      <c r="DD1048550" s="224"/>
      <c r="DE1048550" s="224"/>
      <c r="DF1048550" s="224"/>
      <c r="DG1048550" s="224"/>
      <c r="DH1048550" s="224"/>
      <c r="DI1048550" s="224"/>
      <c r="DJ1048550" s="224"/>
      <c r="DK1048550" s="224"/>
      <c r="DL1048550" s="224"/>
      <c r="DM1048550" s="224"/>
      <c r="DN1048550" s="224"/>
      <c r="DO1048550" s="224"/>
      <c r="DP1048550" s="224"/>
      <c r="DQ1048550" s="224"/>
      <c r="DR1048550" s="224"/>
      <c r="DS1048550" s="224"/>
      <c r="DT1048550" s="224"/>
      <c r="DU1048550" s="224"/>
      <c r="DV1048550" s="224"/>
      <c r="DW1048550" s="224"/>
      <c r="DX1048550" s="224"/>
      <c r="DY1048550" s="224"/>
      <c r="DZ1048550" s="224"/>
      <c r="EA1048550" s="224"/>
      <c r="EB1048550" s="224"/>
      <c r="EC1048550" s="224"/>
      <c r="ED1048550" s="224"/>
      <c r="EE1048550" s="224"/>
      <c r="EF1048550" s="224"/>
      <c r="EG1048550" s="224"/>
      <c r="EH1048550" s="224"/>
      <c r="EI1048550" s="224"/>
      <c r="EJ1048550" s="224"/>
      <c r="EK1048550" s="224"/>
      <c r="EL1048550" s="224"/>
      <c r="EM1048550" s="224"/>
      <c r="EN1048550" s="224"/>
      <c r="EO1048550" s="224"/>
      <c r="EP1048550" s="224"/>
      <c r="EQ1048550" s="224"/>
      <c r="ER1048550" s="224"/>
      <c r="ES1048550" s="224"/>
      <c r="ET1048550" s="224"/>
      <c r="EU1048550" s="224"/>
      <c r="EV1048550" s="224"/>
      <c r="EW1048550" s="224"/>
      <c r="EX1048550" s="224"/>
      <c r="EY1048550" s="224"/>
      <c r="EZ1048550" s="224"/>
      <c r="FA1048550" s="224"/>
      <c r="FB1048550" s="224"/>
      <c r="FC1048550" s="224"/>
      <c r="FD1048550" s="224"/>
      <c r="FE1048550" s="224"/>
      <c r="FF1048550" s="224"/>
      <c r="FG1048550" s="224"/>
      <c r="FH1048550" s="224"/>
      <c r="FI1048550" s="224"/>
      <c r="FJ1048550" s="224"/>
      <c r="FK1048550" s="224"/>
      <c r="FL1048550" s="224"/>
      <c r="FM1048550" s="224"/>
      <c r="FN1048550" s="224"/>
      <c r="FO1048550" s="224"/>
      <c r="FP1048550" s="224"/>
      <c r="FQ1048550" s="224"/>
      <c r="FR1048550" s="224"/>
      <c r="FS1048550" s="224"/>
      <c r="FT1048550" s="224"/>
      <c r="FU1048550" s="224"/>
      <c r="FV1048550" s="224"/>
      <c r="FW1048550" s="224"/>
      <c r="FX1048550" s="224"/>
      <c r="FY1048550" s="224"/>
      <c r="FZ1048550" s="224"/>
      <c r="GA1048550" s="224"/>
      <c r="GB1048550" s="224"/>
      <c r="GC1048550" s="224"/>
      <c r="GD1048550" s="224"/>
      <c r="GE1048550" s="224"/>
      <c r="GF1048550" s="224"/>
      <c r="GG1048550" s="224"/>
      <c r="GH1048550" s="224"/>
      <c r="GI1048550" s="224"/>
      <c r="GJ1048550" s="224"/>
      <c r="GK1048550" s="224"/>
      <c r="GL1048550" s="224"/>
      <c r="GM1048550" s="224"/>
      <c r="GN1048550" s="224"/>
      <c r="GO1048550" s="224"/>
      <c r="GP1048550" s="224"/>
      <c r="GQ1048550" s="224"/>
      <c r="GR1048550" s="224"/>
      <c r="GS1048550" s="224"/>
      <c r="GT1048550" s="224"/>
      <c r="GU1048550" s="224"/>
      <c r="GV1048550" s="224"/>
      <c r="GW1048550" s="224"/>
      <c r="GX1048550" s="224"/>
      <c r="GY1048550" s="224"/>
      <c r="GZ1048550" s="224"/>
      <c r="HA1048550" s="224"/>
      <c r="HB1048550" s="224"/>
      <c r="HC1048550" s="224"/>
      <c r="HD1048550" s="224"/>
      <c r="HE1048550" s="224"/>
      <c r="HF1048550" s="224"/>
      <c r="HG1048550" s="224"/>
      <c r="HH1048550" s="224"/>
      <c r="HI1048550" s="224"/>
      <c r="HJ1048550" s="224"/>
      <c r="HK1048550" s="224"/>
      <c r="HL1048550" s="224"/>
      <c r="HM1048550" s="224"/>
      <c r="HN1048550" s="224"/>
      <c r="HO1048550" s="224"/>
      <c r="HP1048550" s="224"/>
      <c r="HQ1048550" s="224"/>
      <c r="HR1048550" s="224"/>
      <c r="HS1048550" s="224"/>
      <c r="HT1048550" s="224"/>
      <c r="HU1048550" s="224"/>
      <c r="HV1048550" s="224"/>
      <c r="HW1048550" s="224"/>
      <c r="HX1048550" s="224"/>
      <c r="HY1048550" s="224"/>
      <c r="HZ1048550" s="224"/>
      <c r="IA1048550" s="224"/>
      <c r="IB1048550" s="224"/>
      <c r="IC1048550" s="224"/>
      <c r="ID1048550" s="224"/>
      <c r="IE1048550" s="224"/>
      <c r="IF1048550" s="224"/>
      <c r="IG1048550" s="224"/>
      <c r="IH1048550" s="224"/>
      <c r="II1048550" s="224"/>
      <c r="IJ1048550" s="224"/>
      <c r="IK1048550" s="224"/>
      <c r="IL1048550" s="224"/>
      <c r="IM1048550" s="224"/>
      <c r="IN1048550" s="224"/>
      <c r="IO1048550" s="224"/>
      <c r="IP1048550" s="224"/>
      <c r="IQ1048550" s="224"/>
      <c r="IR1048550" s="224"/>
      <c r="IS1048550" s="224"/>
      <c r="IT1048550" s="224"/>
      <c r="IU1048550" s="224"/>
      <c r="IV1048550" s="224"/>
      <c r="IW1048550" s="224"/>
    </row>
    <row r="1048551" spans="3:257" s="282" customFormat="1" ht="12.75" customHeight="1">
      <c r="C1048551" s="283"/>
      <c r="D1048551" s="283"/>
      <c r="E1048551" s="283"/>
      <c r="F1048551" s="284"/>
      <c r="G1048551" s="224"/>
      <c r="H1048551" s="224"/>
      <c r="I1048551" s="224"/>
      <c r="J1048551" s="224"/>
      <c r="K1048551" s="224"/>
      <c r="L1048551" s="224"/>
      <c r="M1048551" s="224"/>
      <c r="N1048551" s="224"/>
      <c r="O1048551" s="224"/>
      <c r="P1048551" s="224"/>
      <c r="Q1048551" s="224"/>
      <c r="R1048551" s="224"/>
      <c r="S1048551" s="224"/>
      <c r="T1048551" s="224"/>
      <c r="U1048551" s="224"/>
      <c r="V1048551" s="224"/>
      <c r="W1048551" s="224"/>
      <c r="X1048551" s="224"/>
      <c r="Y1048551" s="224"/>
      <c r="Z1048551" s="224"/>
      <c r="AA1048551" s="224"/>
      <c r="AB1048551" s="224"/>
      <c r="AC1048551" s="224"/>
      <c r="AD1048551" s="224"/>
      <c r="AE1048551" s="224"/>
      <c r="AF1048551" s="224"/>
      <c r="AG1048551" s="224"/>
      <c r="AH1048551" s="224"/>
      <c r="AI1048551" s="224"/>
      <c r="AJ1048551" s="224"/>
      <c r="AK1048551" s="224"/>
      <c r="AL1048551" s="224"/>
      <c r="AM1048551" s="224"/>
      <c r="AN1048551" s="224"/>
      <c r="AO1048551" s="224"/>
      <c r="AP1048551" s="224"/>
      <c r="AQ1048551" s="224"/>
      <c r="AR1048551" s="224"/>
      <c r="AS1048551" s="224"/>
      <c r="AT1048551" s="224"/>
      <c r="AU1048551" s="224"/>
      <c r="AV1048551" s="224"/>
      <c r="AW1048551" s="224"/>
      <c r="AX1048551" s="224"/>
      <c r="AY1048551" s="224"/>
      <c r="AZ1048551" s="224"/>
      <c r="BA1048551" s="224"/>
      <c r="BB1048551" s="224"/>
      <c r="BC1048551" s="224"/>
      <c r="BD1048551" s="224"/>
      <c r="BE1048551" s="224"/>
      <c r="BF1048551" s="224"/>
      <c r="BG1048551" s="224"/>
      <c r="BH1048551" s="224"/>
      <c r="BI1048551" s="224"/>
      <c r="BJ1048551" s="224"/>
      <c r="BK1048551" s="224"/>
      <c r="BL1048551" s="224"/>
      <c r="BM1048551" s="224"/>
      <c r="BN1048551" s="224"/>
      <c r="BO1048551" s="224"/>
      <c r="BP1048551" s="224"/>
      <c r="BQ1048551" s="224"/>
      <c r="BR1048551" s="224"/>
      <c r="BS1048551" s="224"/>
      <c r="BT1048551" s="224"/>
      <c r="BU1048551" s="224"/>
      <c r="BV1048551" s="224"/>
      <c r="BW1048551" s="224"/>
      <c r="BX1048551" s="224"/>
      <c r="BY1048551" s="224"/>
      <c r="BZ1048551" s="224"/>
      <c r="CA1048551" s="224"/>
      <c r="CB1048551" s="224"/>
      <c r="CC1048551" s="224"/>
      <c r="CD1048551" s="224"/>
      <c r="CE1048551" s="224"/>
      <c r="CF1048551" s="224"/>
      <c r="CG1048551" s="224"/>
      <c r="CH1048551" s="224"/>
      <c r="CI1048551" s="224"/>
      <c r="CJ1048551" s="224"/>
      <c r="CK1048551" s="224"/>
      <c r="CL1048551" s="224"/>
      <c r="CM1048551" s="224"/>
      <c r="CN1048551" s="224"/>
      <c r="CO1048551" s="224"/>
      <c r="CP1048551" s="224"/>
      <c r="CQ1048551" s="224"/>
      <c r="CR1048551" s="224"/>
      <c r="CS1048551" s="224"/>
      <c r="CT1048551" s="224"/>
      <c r="CU1048551" s="224"/>
      <c r="CV1048551" s="224"/>
      <c r="CW1048551" s="224"/>
      <c r="CX1048551" s="224"/>
      <c r="CY1048551" s="224"/>
      <c r="CZ1048551" s="224"/>
      <c r="DA1048551" s="224"/>
      <c r="DB1048551" s="224"/>
      <c r="DC1048551" s="224"/>
      <c r="DD1048551" s="224"/>
      <c r="DE1048551" s="224"/>
      <c r="DF1048551" s="224"/>
      <c r="DG1048551" s="224"/>
      <c r="DH1048551" s="224"/>
      <c r="DI1048551" s="224"/>
      <c r="DJ1048551" s="224"/>
      <c r="DK1048551" s="224"/>
      <c r="DL1048551" s="224"/>
      <c r="DM1048551" s="224"/>
      <c r="DN1048551" s="224"/>
      <c r="DO1048551" s="224"/>
      <c r="DP1048551" s="224"/>
      <c r="DQ1048551" s="224"/>
      <c r="DR1048551" s="224"/>
      <c r="DS1048551" s="224"/>
      <c r="DT1048551" s="224"/>
      <c r="DU1048551" s="224"/>
      <c r="DV1048551" s="224"/>
      <c r="DW1048551" s="224"/>
      <c r="DX1048551" s="224"/>
      <c r="DY1048551" s="224"/>
      <c r="DZ1048551" s="224"/>
      <c r="EA1048551" s="224"/>
      <c r="EB1048551" s="224"/>
      <c r="EC1048551" s="224"/>
      <c r="ED1048551" s="224"/>
      <c r="EE1048551" s="224"/>
      <c r="EF1048551" s="224"/>
      <c r="EG1048551" s="224"/>
      <c r="EH1048551" s="224"/>
      <c r="EI1048551" s="224"/>
      <c r="EJ1048551" s="224"/>
      <c r="EK1048551" s="224"/>
      <c r="EL1048551" s="224"/>
      <c r="EM1048551" s="224"/>
      <c r="EN1048551" s="224"/>
      <c r="EO1048551" s="224"/>
      <c r="EP1048551" s="224"/>
      <c r="EQ1048551" s="224"/>
      <c r="ER1048551" s="224"/>
      <c r="ES1048551" s="224"/>
      <c r="ET1048551" s="224"/>
      <c r="EU1048551" s="224"/>
      <c r="EV1048551" s="224"/>
      <c r="EW1048551" s="224"/>
      <c r="EX1048551" s="224"/>
      <c r="EY1048551" s="224"/>
      <c r="EZ1048551" s="224"/>
      <c r="FA1048551" s="224"/>
      <c r="FB1048551" s="224"/>
      <c r="FC1048551" s="224"/>
      <c r="FD1048551" s="224"/>
      <c r="FE1048551" s="224"/>
      <c r="FF1048551" s="224"/>
      <c r="FG1048551" s="224"/>
      <c r="FH1048551" s="224"/>
      <c r="FI1048551" s="224"/>
      <c r="FJ1048551" s="224"/>
      <c r="FK1048551" s="224"/>
      <c r="FL1048551" s="224"/>
      <c r="FM1048551" s="224"/>
      <c r="FN1048551" s="224"/>
      <c r="FO1048551" s="224"/>
      <c r="FP1048551" s="224"/>
      <c r="FQ1048551" s="224"/>
      <c r="FR1048551" s="224"/>
      <c r="FS1048551" s="224"/>
      <c r="FT1048551" s="224"/>
      <c r="FU1048551" s="224"/>
      <c r="FV1048551" s="224"/>
      <c r="FW1048551" s="224"/>
      <c r="FX1048551" s="224"/>
      <c r="FY1048551" s="224"/>
      <c r="FZ1048551" s="224"/>
      <c r="GA1048551" s="224"/>
      <c r="GB1048551" s="224"/>
      <c r="GC1048551" s="224"/>
      <c r="GD1048551" s="224"/>
      <c r="GE1048551" s="224"/>
      <c r="GF1048551" s="224"/>
      <c r="GG1048551" s="224"/>
      <c r="GH1048551" s="224"/>
      <c r="GI1048551" s="224"/>
      <c r="GJ1048551" s="224"/>
      <c r="GK1048551" s="224"/>
      <c r="GL1048551" s="224"/>
      <c r="GM1048551" s="224"/>
      <c r="GN1048551" s="224"/>
      <c r="GO1048551" s="224"/>
      <c r="GP1048551" s="224"/>
      <c r="GQ1048551" s="224"/>
      <c r="GR1048551" s="224"/>
      <c r="GS1048551" s="224"/>
      <c r="GT1048551" s="224"/>
      <c r="GU1048551" s="224"/>
      <c r="GV1048551" s="224"/>
      <c r="GW1048551" s="224"/>
      <c r="GX1048551" s="224"/>
      <c r="GY1048551" s="224"/>
      <c r="GZ1048551" s="224"/>
      <c r="HA1048551" s="224"/>
      <c r="HB1048551" s="224"/>
      <c r="HC1048551" s="224"/>
      <c r="HD1048551" s="224"/>
      <c r="HE1048551" s="224"/>
      <c r="HF1048551" s="224"/>
      <c r="HG1048551" s="224"/>
      <c r="HH1048551" s="224"/>
      <c r="HI1048551" s="224"/>
      <c r="HJ1048551" s="224"/>
      <c r="HK1048551" s="224"/>
      <c r="HL1048551" s="224"/>
      <c r="HM1048551" s="224"/>
      <c r="HN1048551" s="224"/>
      <c r="HO1048551" s="224"/>
      <c r="HP1048551" s="224"/>
      <c r="HQ1048551" s="224"/>
      <c r="HR1048551" s="224"/>
      <c r="HS1048551" s="224"/>
      <c r="HT1048551" s="224"/>
      <c r="HU1048551" s="224"/>
      <c r="HV1048551" s="224"/>
      <c r="HW1048551" s="224"/>
      <c r="HX1048551" s="224"/>
      <c r="HY1048551" s="224"/>
      <c r="HZ1048551" s="224"/>
      <c r="IA1048551" s="224"/>
      <c r="IB1048551" s="224"/>
      <c r="IC1048551" s="224"/>
      <c r="ID1048551" s="224"/>
      <c r="IE1048551" s="224"/>
      <c r="IF1048551" s="224"/>
      <c r="IG1048551" s="224"/>
      <c r="IH1048551" s="224"/>
      <c r="II1048551" s="224"/>
      <c r="IJ1048551" s="224"/>
      <c r="IK1048551" s="224"/>
      <c r="IL1048551" s="224"/>
      <c r="IM1048551" s="224"/>
      <c r="IN1048551" s="224"/>
      <c r="IO1048551" s="224"/>
      <c r="IP1048551" s="224"/>
      <c r="IQ1048551" s="224"/>
      <c r="IR1048551" s="224"/>
      <c r="IS1048551" s="224"/>
      <c r="IT1048551" s="224"/>
      <c r="IU1048551" s="224"/>
      <c r="IV1048551" s="224"/>
      <c r="IW1048551" s="224"/>
    </row>
    <row r="1048552" spans="3:257" s="282" customFormat="1" ht="12.75" customHeight="1">
      <c r="C1048552" s="283"/>
      <c r="D1048552" s="283"/>
      <c r="E1048552" s="283"/>
      <c r="F1048552" s="284"/>
      <c r="G1048552" s="224"/>
      <c r="H1048552" s="224"/>
      <c r="I1048552" s="224"/>
      <c r="J1048552" s="224"/>
      <c r="K1048552" s="224"/>
      <c r="L1048552" s="224"/>
      <c r="M1048552" s="224"/>
      <c r="N1048552" s="224"/>
      <c r="O1048552" s="224"/>
      <c r="P1048552" s="224"/>
      <c r="Q1048552" s="224"/>
      <c r="R1048552" s="224"/>
      <c r="S1048552" s="224"/>
      <c r="T1048552" s="224"/>
      <c r="U1048552" s="224"/>
      <c r="V1048552" s="224"/>
      <c r="W1048552" s="224"/>
      <c r="X1048552" s="224"/>
      <c r="Y1048552" s="224"/>
      <c r="Z1048552" s="224"/>
      <c r="AA1048552" s="224"/>
      <c r="AB1048552" s="224"/>
      <c r="AC1048552" s="224"/>
      <c r="AD1048552" s="224"/>
      <c r="AE1048552" s="224"/>
      <c r="AF1048552" s="224"/>
      <c r="AG1048552" s="224"/>
      <c r="AH1048552" s="224"/>
      <c r="AI1048552" s="224"/>
      <c r="AJ1048552" s="224"/>
      <c r="AK1048552" s="224"/>
      <c r="AL1048552" s="224"/>
      <c r="AM1048552" s="224"/>
      <c r="AN1048552" s="224"/>
      <c r="AO1048552" s="224"/>
      <c r="AP1048552" s="224"/>
      <c r="AQ1048552" s="224"/>
      <c r="AR1048552" s="224"/>
      <c r="AS1048552" s="224"/>
      <c r="AT1048552" s="224"/>
      <c r="AU1048552" s="224"/>
      <c r="AV1048552" s="224"/>
      <c r="AW1048552" s="224"/>
      <c r="AX1048552" s="224"/>
      <c r="AY1048552" s="224"/>
      <c r="AZ1048552" s="224"/>
      <c r="BA1048552" s="224"/>
      <c r="BB1048552" s="224"/>
      <c r="BC1048552" s="224"/>
      <c r="BD1048552" s="224"/>
      <c r="BE1048552" s="224"/>
      <c r="BF1048552" s="224"/>
      <c r="BG1048552" s="224"/>
      <c r="BH1048552" s="224"/>
      <c r="BI1048552" s="224"/>
      <c r="BJ1048552" s="224"/>
      <c r="BK1048552" s="224"/>
      <c r="BL1048552" s="224"/>
      <c r="BM1048552" s="224"/>
      <c r="BN1048552" s="224"/>
      <c r="BO1048552" s="224"/>
      <c r="BP1048552" s="224"/>
      <c r="BQ1048552" s="224"/>
      <c r="BR1048552" s="224"/>
      <c r="BS1048552" s="224"/>
      <c r="BT1048552" s="224"/>
      <c r="BU1048552" s="224"/>
      <c r="BV1048552" s="224"/>
      <c r="BW1048552" s="224"/>
      <c r="BX1048552" s="224"/>
      <c r="BY1048552" s="224"/>
      <c r="BZ1048552" s="224"/>
      <c r="CA1048552" s="224"/>
      <c r="CB1048552" s="224"/>
      <c r="CC1048552" s="224"/>
      <c r="CD1048552" s="224"/>
      <c r="CE1048552" s="224"/>
      <c r="CF1048552" s="224"/>
      <c r="CG1048552" s="224"/>
      <c r="CH1048552" s="224"/>
      <c r="CI1048552" s="224"/>
      <c r="CJ1048552" s="224"/>
      <c r="CK1048552" s="224"/>
      <c r="CL1048552" s="224"/>
      <c r="CM1048552" s="224"/>
      <c r="CN1048552" s="224"/>
      <c r="CO1048552" s="224"/>
      <c r="CP1048552" s="224"/>
      <c r="CQ1048552" s="224"/>
      <c r="CR1048552" s="224"/>
      <c r="CS1048552" s="224"/>
      <c r="CT1048552" s="224"/>
      <c r="CU1048552" s="224"/>
      <c r="CV1048552" s="224"/>
      <c r="CW1048552" s="224"/>
      <c r="CX1048552" s="224"/>
      <c r="CY1048552" s="224"/>
      <c r="CZ1048552" s="224"/>
      <c r="DA1048552" s="224"/>
      <c r="DB1048552" s="224"/>
      <c r="DC1048552" s="224"/>
      <c r="DD1048552" s="224"/>
      <c r="DE1048552" s="224"/>
      <c r="DF1048552" s="224"/>
      <c r="DG1048552" s="224"/>
      <c r="DH1048552" s="224"/>
      <c r="DI1048552" s="224"/>
      <c r="DJ1048552" s="224"/>
      <c r="DK1048552" s="224"/>
      <c r="DL1048552" s="224"/>
      <c r="DM1048552" s="224"/>
      <c r="DN1048552" s="224"/>
      <c r="DO1048552" s="224"/>
      <c r="DP1048552" s="224"/>
      <c r="DQ1048552" s="224"/>
      <c r="DR1048552" s="224"/>
      <c r="DS1048552" s="224"/>
      <c r="DT1048552" s="224"/>
      <c r="DU1048552" s="224"/>
      <c r="DV1048552" s="224"/>
      <c r="DW1048552" s="224"/>
      <c r="DX1048552" s="224"/>
      <c r="DY1048552" s="224"/>
      <c r="DZ1048552" s="224"/>
      <c r="EA1048552" s="224"/>
      <c r="EB1048552" s="224"/>
      <c r="EC1048552" s="224"/>
      <c r="ED1048552" s="224"/>
      <c r="EE1048552" s="224"/>
      <c r="EF1048552" s="224"/>
      <c r="EG1048552" s="224"/>
      <c r="EH1048552" s="224"/>
      <c r="EI1048552" s="224"/>
      <c r="EJ1048552" s="224"/>
      <c r="EK1048552" s="224"/>
      <c r="EL1048552" s="224"/>
      <c r="EM1048552" s="224"/>
      <c r="EN1048552" s="224"/>
      <c r="EO1048552" s="224"/>
      <c r="EP1048552" s="224"/>
      <c r="EQ1048552" s="224"/>
      <c r="ER1048552" s="224"/>
      <c r="ES1048552" s="224"/>
      <c r="ET1048552" s="224"/>
      <c r="EU1048552" s="224"/>
      <c r="EV1048552" s="224"/>
      <c r="EW1048552" s="224"/>
      <c r="EX1048552" s="224"/>
      <c r="EY1048552" s="224"/>
      <c r="EZ1048552" s="224"/>
      <c r="FA1048552" s="224"/>
      <c r="FB1048552" s="224"/>
      <c r="FC1048552" s="224"/>
      <c r="FD1048552" s="224"/>
      <c r="FE1048552" s="224"/>
      <c r="FF1048552" s="224"/>
      <c r="FG1048552" s="224"/>
      <c r="FH1048552" s="224"/>
      <c r="FI1048552" s="224"/>
      <c r="FJ1048552" s="224"/>
      <c r="FK1048552" s="224"/>
      <c r="FL1048552" s="224"/>
      <c r="FM1048552" s="224"/>
      <c r="FN1048552" s="224"/>
      <c r="FO1048552" s="224"/>
      <c r="FP1048552" s="224"/>
      <c r="FQ1048552" s="224"/>
      <c r="FR1048552" s="224"/>
      <c r="FS1048552" s="224"/>
      <c r="FT1048552" s="224"/>
      <c r="FU1048552" s="224"/>
      <c r="FV1048552" s="224"/>
      <c r="FW1048552" s="224"/>
      <c r="FX1048552" s="224"/>
      <c r="FY1048552" s="224"/>
      <c r="FZ1048552" s="224"/>
      <c r="GA1048552" s="224"/>
      <c r="GB1048552" s="224"/>
      <c r="GC1048552" s="224"/>
      <c r="GD1048552" s="224"/>
      <c r="GE1048552" s="224"/>
      <c r="GF1048552" s="224"/>
      <c r="GG1048552" s="224"/>
      <c r="GH1048552" s="224"/>
      <c r="GI1048552" s="224"/>
      <c r="GJ1048552" s="224"/>
      <c r="GK1048552" s="224"/>
      <c r="GL1048552" s="224"/>
      <c r="GM1048552" s="224"/>
      <c r="GN1048552" s="224"/>
      <c r="GO1048552" s="224"/>
      <c r="GP1048552" s="224"/>
      <c r="GQ1048552" s="224"/>
      <c r="GR1048552" s="224"/>
      <c r="GS1048552" s="224"/>
      <c r="GT1048552" s="224"/>
      <c r="GU1048552" s="224"/>
      <c r="GV1048552" s="224"/>
      <c r="GW1048552" s="224"/>
      <c r="GX1048552" s="224"/>
      <c r="GY1048552" s="224"/>
      <c r="GZ1048552" s="224"/>
      <c r="HA1048552" s="224"/>
      <c r="HB1048552" s="224"/>
      <c r="HC1048552" s="224"/>
      <c r="HD1048552" s="224"/>
      <c r="HE1048552" s="224"/>
      <c r="HF1048552" s="224"/>
      <c r="HG1048552" s="224"/>
      <c r="HH1048552" s="224"/>
      <c r="HI1048552" s="224"/>
      <c r="HJ1048552" s="224"/>
      <c r="HK1048552" s="224"/>
      <c r="HL1048552" s="224"/>
      <c r="HM1048552" s="224"/>
      <c r="HN1048552" s="224"/>
      <c r="HO1048552" s="224"/>
      <c r="HP1048552" s="224"/>
      <c r="HQ1048552" s="224"/>
      <c r="HR1048552" s="224"/>
      <c r="HS1048552" s="224"/>
      <c r="HT1048552" s="224"/>
      <c r="HU1048552" s="224"/>
      <c r="HV1048552" s="224"/>
      <c r="HW1048552" s="224"/>
      <c r="HX1048552" s="224"/>
      <c r="HY1048552" s="224"/>
      <c r="HZ1048552" s="224"/>
      <c r="IA1048552" s="224"/>
      <c r="IB1048552" s="224"/>
      <c r="IC1048552" s="224"/>
      <c r="ID1048552" s="224"/>
      <c r="IE1048552" s="224"/>
      <c r="IF1048552" s="224"/>
      <c r="IG1048552" s="224"/>
      <c r="IH1048552" s="224"/>
      <c r="II1048552" s="224"/>
      <c r="IJ1048552" s="224"/>
      <c r="IK1048552" s="224"/>
      <c r="IL1048552" s="224"/>
      <c r="IM1048552" s="224"/>
      <c r="IN1048552" s="224"/>
      <c r="IO1048552" s="224"/>
      <c r="IP1048552" s="224"/>
      <c r="IQ1048552" s="224"/>
      <c r="IR1048552" s="224"/>
      <c r="IS1048552" s="224"/>
      <c r="IT1048552" s="224"/>
      <c r="IU1048552" s="224"/>
      <c r="IV1048552" s="224"/>
      <c r="IW1048552" s="224"/>
    </row>
    <row r="1048553" spans="3:257" s="282" customFormat="1" ht="12.75" customHeight="1">
      <c r="C1048553" s="283"/>
      <c r="D1048553" s="283"/>
      <c r="E1048553" s="283"/>
      <c r="F1048553" s="284"/>
      <c r="G1048553" s="224"/>
      <c r="H1048553" s="224"/>
      <c r="I1048553" s="224"/>
      <c r="J1048553" s="224"/>
      <c r="K1048553" s="224"/>
      <c r="L1048553" s="224"/>
      <c r="M1048553" s="224"/>
      <c r="N1048553" s="224"/>
      <c r="O1048553" s="224"/>
      <c r="P1048553" s="224"/>
      <c r="Q1048553" s="224"/>
      <c r="R1048553" s="224"/>
      <c r="S1048553" s="224"/>
      <c r="T1048553" s="224"/>
      <c r="U1048553" s="224"/>
      <c r="V1048553" s="224"/>
      <c r="W1048553" s="224"/>
      <c r="X1048553" s="224"/>
      <c r="Y1048553" s="224"/>
      <c r="Z1048553" s="224"/>
      <c r="AA1048553" s="224"/>
      <c r="AB1048553" s="224"/>
      <c r="AC1048553" s="224"/>
      <c r="AD1048553" s="224"/>
      <c r="AE1048553" s="224"/>
      <c r="AF1048553" s="224"/>
      <c r="AG1048553" s="224"/>
      <c r="AH1048553" s="224"/>
      <c r="AI1048553" s="224"/>
      <c r="AJ1048553" s="224"/>
      <c r="AK1048553" s="224"/>
      <c r="AL1048553" s="224"/>
      <c r="AM1048553" s="224"/>
      <c r="AN1048553" s="224"/>
      <c r="AO1048553" s="224"/>
      <c r="AP1048553" s="224"/>
      <c r="AQ1048553" s="224"/>
      <c r="AR1048553" s="224"/>
      <c r="AS1048553" s="224"/>
      <c r="AT1048553" s="224"/>
      <c r="AU1048553" s="224"/>
      <c r="AV1048553" s="224"/>
      <c r="AW1048553" s="224"/>
      <c r="AX1048553" s="224"/>
      <c r="AY1048553" s="224"/>
      <c r="AZ1048553" s="224"/>
      <c r="BA1048553" s="224"/>
      <c r="BB1048553" s="224"/>
      <c r="BC1048553" s="224"/>
      <c r="BD1048553" s="224"/>
      <c r="BE1048553" s="224"/>
      <c r="BF1048553" s="224"/>
      <c r="BG1048553" s="224"/>
      <c r="BH1048553" s="224"/>
      <c r="BI1048553" s="224"/>
      <c r="BJ1048553" s="224"/>
      <c r="BK1048553" s="224"/>
      <c r="BL1048553" s="224"/>
      <c r="BM1048553" s="224"/>
      <c r="BN1048553" s="224"/>
      <c r="BO1048553" s="224"/>
      <c r="BP1048553" s="224"/>
      <c r="BQ1048553" s="224"/>
      <c r="BR1048553" s="224"/>
      <c r="BS1048553" s="224"/>
      <c r="BT1048553" s="224"/>
      <c r="BU1048553" s="224"/>
      <c r="BV1048553" s="224"/>
      <c r="BW1048553" s="224"/>
      <c r="BX1048553" s="224"/>
      <c r="BY1048553" s="224"/>
      <c r="BZ1048553" s="224"/>
      <c r="CA1048553" s="224"/>
      <c r="CB1048553" s="224"/>
      <c r="CC1048553" s="224"/>
      <c r="CD1048553" s="224"/>
      <c r="CE1048553" s="224"/>
      <c r="CF1048553" s="224"/>
      <c r="CG1048553" s="224"/>
      <c r="CH1048553" s="224"/>
      <c r="CI1048553" s="224"/>
      <c r="CJ1048553" s="224"/>
      <c r="CK1048553" s="224"/>
      <c r="CL1048553" s="224"/>
      <c r="CM1048553" s="224"/>
      <c r="CN1048553" s="224"/>
      <c r="CO1048553" s="224"/>
      <c r="CP1048553" s="224"/>
      <c r="CQ1048553" s="224"/>
      <c r="CR1048553" s="224"/>
      <c r="CS1048553" s="224"/>
      <c r="CT1048553" s="224"/>
      <c r="CU1048553" s="224"/>
      <c r="CV1048553" s="224"/>
      <c r="CW1048553" s="224"/>
      <c r="CX1048553" s="224"/>
      <c r="CY1048553" s="224"/>
      <c r="CZ1048553" s="224"/>
      <c r="DA1048553" s="224"/>
      <c r="DB1048553" s="224"/>
      <c r="DC1048553" s="224"/>
      <c r="DD1048553" s="224"/>
      <c r="DE1048553" s="224"/>
      <c r="DF1048553" s="224"/>
      <c r="DG1048553" s="224"/>
      <c r="DH1048553" s="224"/>
      <c r="DI1048553" s="224"/>
      <c r="DJ1048553" s="224"/>
      <c r="DK1048553" s="224"/>
      <c r="DL1048553" s="224"/>
      <c r="DM1048553" s="224"/>
      <c r="DN1048553" s="224"/>
      <c r="DO1048553" s="224"/>
      <c r="DP1048553" s="224"/>
      <c r="DQ1048553" s="224"/>
      <c r="DR1048553" s="224"/>
      <c r="DS1048553" s="224"/>
      <c r="DT1048553" s="224"/>
      <c r="DU1048553" s="224"/>
      <c r="DV1048553" s="224"/>
      <c r="DW1048553" s="224"/>
      <c r="DX1048553" s="224"/>
      <c r="DY1048553" s="224"/>
      <c r="DZ1048553" s="224"/>
      <c r="EA1048553" s="224"/>
      <c r="EB1048553" s="224"/>
      <c r="EC1048553" s="224"/>
      <c r="ED1048553" s="224"/>
      <c r="EE1048553" s="224"/>
      <c r="EF1048553" s="224"/>
      <c r="EG1048553" s="224"/>
      <c r="EH1048553" s="224"/>
      <c r="EI1048553" s="224"/>
      <c r="EJ1048553" s="224"/>
      <c r="EK1048553" s="224"/>
      <c r="EL1048553" s="224"/>
      <c r="EM1048553" s="224"/>
      <c r="EN1048553" s="224"/>
      <c r="EO1048553" s="224"/>
      <c r="EP1048553" s="224"/>
      <c r="EQ1048553" s="224"/>
      <c r="ER1048553" s="224"/>
      <c r="ES1048553" s="224"/>
      <c r="ET1048553" s="224"/>
      <c r="EU1048553" s="224"/>
      <c r="EV1048553" s="224"/>
      <c r="EW1048553" s="224"/>
      <c r="EX1048553" s="224"/>
      <c r="EY1048553" s="224"/>
      <c r="EZ1048553" s="224"/>
      <c r="FA1048553" s="224"/>
      <c r="FB1048553" s="224"/>
      <c r="FC1048553" s="224"/>
      <c r="FD1048553" s="224"/>
      <c r="FE1048553" s="224"/>
      <c r="FF1048553" s="224"/>
      <c r="FG1048553" s="224"/>
      <c r="FH1048553" s="224"/>
      <c r="FI1048553" s="224"/>
      <c r="FJ1048553" s="224"/>
      <c r="FK1048553" s="224"/>
      <c r="FL1048553" s="224"/>
      <c r="FM1048553" s="224"/>
      <c r="FN1048553" s="224"/>
      <c r="FO1048553" s="224"/>
      <c r="FP1048553" s="224"/>
      <c r="FQ1048553" s="224"/>
      <c r="FR1048553" s="224"/>
      <c r="FS1048553" s="224"/>
      <c r="FT1048553" s="224"/>
      <c r="FU1048553" s="224"/>
      <c r="FV1048553" s="224"/>
      <c r="FW1048553" s="224"/>
      <c r="FX1048553" s="224"/>
      <c r="FY1048553" s="224"/>
      <c r="FZ1048553" s="224"/>
      <c r="GA1048553" s="224"/>
      <c r="GB1048553" s="224"/>
      <c r="GC1048553" s="224"/>
      <c r="GD1048553" s="224"/>
      <c r="GE1048553" s="224"/>
      <c r="GF1048553" s="224"/>
      <c r="GG1048553" s="224"/>
      <c r="GH1048553" s="224"/>
      <c r="GI1048553" s="224"/>
      <c r="GJ1048553" s="224"/>
      <c r="GK1048553" s="224"/>
      <c r="GL1048553" s="224"/>
      <c r="GM1048553" s="224"/>
      <c r="GN1048553" s="224"/>
      <c r="GO1048553" s="224"/>
      <c r="GP1048553" s="224"/>
      <c r="GQ1048553" s="224"/>
      <c r="GR1048553" s="224"/>
      <c r="GS1048553" s="224"/>
      <c r="GT1048553" s="224"/>
      <c r="GU1048553" s="224"/>
      <c r="GV1048553" s="224"/>
      <c r="GW1048553" s="224"/>
      <c r="GX1048553" s="224"/>
      <c r="GY1048553" s="224"/>
      <c r="GZ1048553" s="224"/>
      <c r="HA1048553" s="224"/>
      <c r="HB1048553" s="224"/>
      <c r="HC1048553" s="224"/>
      <c r="HD1048553" s="224"/>
      <c r="HE1048553" s="224"/>
      <c r="HF1048553" s="224"/>
      <c r="HG1048553" s="224"/>
      <c r="HH1048553" s="224"/>
      <c r="HI1048553" s="224"/>
      <c r="HJ1048553" s="224"/>
      <c r="HK1048553" s="224"/>
      <c r="HL1048553" s="224"/>
      <c r="HM1048553" s="224"/>
      <c r="HN1048553" s="224"/>
      <c r="HO1048553" s="224"/>
      <c r="HP1048553" s="224"/>
      <c r="HQ1048553" s="224"/>
      <c r="HR1048553" s="224"/>
      <c r="HS1048553" s="224"/>
      <c r="HT1048553" s="224"/>
      <c r="HU1048553" s="224"/>
      <c r="HV1048553" s="224"/>
      <c r="HW1048553" s="224"/>
      <c r="HX1048553" s="224"/>
      <c r="HY1048553" s="224"/>
      <c r="HZ1048553" s="224"/>
      <c r="IA1048553" s="224"/>
      <c r="IB1048553" s="224"/>
      <c r="IC1048553" s="224"/>
      <c r="ID1048553" s="224"/>
      <c r="IE1048553" s="224"/>
      <c r="IF1048553" s="224"/>
      <c r="IG1048553" s="224"/>
      <c r="IH1048553" s="224"/>
      <c r="II1048553" s="224"/>
      <c r="IJ1048553" s="224"/>
      <c r="IK1048553" s="224"/>
      <c r="IL1048553" s="224"/>
      <c r="IM1048553" s="224"/>
      <c r="IN1048553" s="224"/>
      <c r="IO1048553" s="224"/>
      <c r="IP1048553" s="224"/>
      <c r="IQ1048553" s="224"/>
      <c r="IR1048553" s="224"/>
      <c r="IS1048553" s="224"/>
      <c r="IT1048553" s="224"/>
      <c r="IU1048553" s="224"/>
      <c r="IV1048553" s="224"/>
      <c r="IW1048553" s="224"/>
    </row>
    <row r="1048554" spans="3:257" s="282" customFormat="1" ht="12.75" customHeight="1">
      <c r="C1048554" s="283"/>
      <c r="D1048554" s="283"/>
      <c r="E1048554" s="283"/>
      <c r="F1048554" s="284"/>
      <c r="G1048554" s="224"/>
      <c r="H1048554" s="224"/>
      <c r="I1048554" s="224"/>
      <c r="J1048554" s="224"/>
      <c r="K1048554" s="224"/>
      <c r="L1048554" s="224"/>
      <c r="M1048554" s="224"/>
      <c r="N1048554" s="224"/>
      <c r="O1048554" s="224"/>
      <c r="P1048554" s="224"/>
      <c r="Q1048554" s="224"/>
      <c r="R1048554" s="224"/>
      <c r="S1048554" s="224"/>
      <c r="T1048554" s="224"/>
      <c r="U1048554" s="224"/>
      <c r="V1048554" s="224"/>
      <c r="W1048554" s="224"/>
      <c r="X1048554" s="224"/>
      <c r="Y1048554" s="224"/>
      <c r="Z1048554" s="224"/>
      <c r="AA1048554" s="224"/>
      <c r="AB1048554" s="224"/>
      <c r="AC1048554" s="224"/>
      <c r="AD1048554" s="224"/>
      <c r="AE1048554" s="224"/>
      <c r="AF1048554" s="224"/>
      <c r="AG1048554" s="224"/>
      <c r="AH1048554" s="224"/>
      <c r="AI1048554" s="224"/>
      <c r="AJ1048554" s="224"/>
      <c r="AK1048554" s="224"/>
      <c r="AL1048554" s="224"/>
      <c r="AM1048554" s="224"/>
      <c r="AN1048554" s="224"/>
      <c r="AO1048554" s="224"/>
      <c r="AP1048554" s="224"/>
      <c r="AQ1048554" s="224"/>
      <c r="AR1048554" s="224"/>
      <c r="AS1048554" s="224"/>
      <c r="AT1048554" s="224"/>
      <c r="AU1048554" s="224"/>
      <c r="AV1048554" s="224"/>
      <c r="AW1048554" s="224"/>
      <c r="AX1048554" s="224"/>
      <c r="AY1048554" s="224"/>
      <c r="AZ1048554" s="224"/>
      <c r="BA1048554" s="224"/>
      <c r="BB1048554" s="224"/>
      <c r="BC1048554" s="224"/>
      <c r="BD1048554" s="224"/>
      <c r="BE1048554" s="224"/>
      <c r="BF1048554" s="224"/>
      <c r="BG1048554" s="224"/>
      <c r="BH1048554" s="224"/>
      <c r="BI1048554" s="224"/>
      <c r="BJ1048554" s="224"/>
      <c r="BK1048554" s="224"/>
      <c r="BL1048554" s="224"/>
      <c r="BM1048554" s="224"/>
      <c r="BN1048554" s="224"/>
      <c r="BO1048554" s="224"/>
      <c r="BP1048554" s="224"/>
      <c r="BQ1048554" s="224"/>
      <c r="BR1048554" s="224"/>
      <c r="BS1048554" s="224"/>
      <c r="BT1048554" s="224"/>
      <c r="BU1048554" s="224"/>
      <c r="BV1048554" s="224"/>
      <c r="BW1048554" s="224"/>
      <c r="BX1048554" s="224"/>
      <c r="BY1048554" s="224"/>
      <c r="BZ1048554" s="224"/>
      <c r="CA1048554" s="224"/>
      <c r="CB1048554" s="224"/>
      <c r="CC1048554" s="224"/>
      <c r="CD1048554" s="224"/>
      <c r="CE1048554" s="224"/>
      <c r="CF1048554" s="224"/>
      <c r="CG1048554" s="224"/>
      <c r="CH1048554" s="224"/>
      <c r="CI1048554" s="224"/>
      <c r="CJ1048554" s="224"/>
      <c r="CK1048554" s="224"/>
      <c r="CL1048554" s="224"/>
      <c r="CM1048554" s="224"/>
      <c r="CN1048554" s="224"/>
      <c r="CO1048554" s="224"/>
      <c r="CP1048554" s="224"/>
      <c r="CQ1048554" s="224"/>
      <c r="CR1048554" s="224"/>
      <c r="CS1048554" s="224"/>
      <c r="CT1048554" s="224"/>
      <c r="CU1048554" s="224"/>
      <c r="CV1048554" s="224"/>
      <c r="CW1048554" s="224"/>
      <c r="CX1048554" s="224"/>
      <c r="CY1048554" s="224"/>
      <c r="CZ1048554" s="224"/>
      <c r="DA1048554" s="224"/>
      <c r="DB1048554" s="224"/>
      <c r="DC1048554" s="224"/>
      <c r="DD1048554" s="224"/>
      <c r="DE1048554" s="224"/>
      <c r="DF1048554" s="224"/>
      <c r="DG1048554" s="224"/>
      <c r="DH1048554" s="224"/>
      <c r="DI1048554" s="224"/>
      <c r="DJ1048554" s="224"/>
      <c r="DK1048554" s="224"/>
      <c r="DL1048554" s="224"/>
      <c r="DM1048554" s="224"/>
      <c r="DN1048554" s="224"/>
      <c r="DO1048554" s="224"/>
      <c r="DP1048554" s="224"/>
      <c r="DQ1048554" s="224"/>
      <c r="DR1048554" s="224"/>
      <c r="DS1048554" s="224"/>
      <c r="DT1048554" s="224"/>
      <c r="DU1048554" s="224"/>
      <c r="DV1048554" s="224"/>
      <c r="DW1048554" s="224"/>
      <c r="DX1048554" s="224"/>
      <c r="DY1048554" s="224"/>
      <c r="DZ1048554" s="224"/>
      <c r="EA1048554" s="224"/>
      <c r="EB1048554" s="224"/>
      <c r="EC1048554" s="224"/>
      <c r="ED1048554" s="224"/>
      <c r="EE1048554" s="224"/>
      <c r="EF1048554" s="224"/>
      <c r="EG1048554" s="224"/>
      <c r="EH1048554" s="224"/>
      <c r="EI1048554" s="224"/>
      <c r="EJ1048554" s="224"/>
      <c r="EK1048554" s="224"/>
      <c r="EL1048554" s="224"/>
      <c r="EM1048554" s="224"/>
      <c r="EN1048554" s="224"/>
      <c r="EO1048554" s="224"/>
      <c r="EP1048554" s="224"/>
      <c r="EQ1048554" s="224"/>
      <c r="ER1048554" s="224"/>
      <c r="ES1048554" s="224"/>
      <c r="ET1048554" s="224"/>
      <c r="EU1048554" s="224"/>
      <c r="EV1048554" s="224"/>
      <c r="EW1048554" s="224"/>
      <c r="EX1048554" s="224"/>
      <c r="EY1048554" s="224"/>
      <c r="EZ1048554" s="224"/>
      <c r="FA1048554" s="224"/>
      <c r="FB1048554" s="224"/>
      <c r="FC1048554" s="224"/>
      <c r="FD1048554" s="224"/>
      <c r="FE1048554" s="224"/>
      <c r="FF1048554" s="224"/>
      <c r="FG1048554" s="224"/>
      <c r="FH1048554" s="224"/>
      <c r="FI1048554" s="224"/>
      <c r="FJ1048554" s="224"/>
      <c r="FK1048554" s="224"/>
      <c r="FL1048554" s="224"/>
      <c r="FM1048554" s="224"/>
      <c r="FN1048554" s="224"/>
      <c r="FO1048554" s="224"/>
      <c r="FP1048554" s="224"/>
      <c r="FQ1048554" s="224"/>
      <c r="FR1048554" s="224"/>
      <c r="FS1048554" s="224"/>
      <c r="FT1048554" s="224"/>
      <c r="FU1048554" s="224"/>
      <c r="FV1048554" s="224"/>
      <c r="FW1048554" s="224"/>
      <c r="FX1048554" s="224"/>
      <c r="FY1048554" s="224"/>
      <c r="FZ1048554" s="224"/>
      <c r="GA1048554" s="224"/>
      <c r="GB1048554" s="224"/>
      <c r="GC1048554" s="224"/>
      <c r="GD1048554" s="224"/>
      <c r="GE1048554" s="224"/>
      <c r="GF1048554" s="224"/>
      <c r="GG1048554" s="224"/>
      <c r="GH1048554" s="224"/>
      <c r="GI1048554" s="224"/>
      <c r="GJ1048554" s="224"/>
      <c r="GK1048554" s="224"/>
      <c r="GL1048554" s="224"/>
      <c r="GM1048554" s="224"/>
      <c r="GN1048554" s="224"/>
      <c r="GO1048554" s="224"/>
      <c r="GP1048554" s="224"/>
      <c r="GQ1048554" s="224"/>
      <c r="GR1048554" s="224"/>
      <c r="GS1048554" s="224"/>
      <c r="GT1048554" s="224"/>
      <c r="GU1048554" s="224"/>
      <c r="GV1048554" s="224"/>
      <c r="GW1048554" s="224"/>
      <c r="GX1048554" s="224"/>
      <c r="GY1048554" s="224"/>
      <c r="GZ1048554" s="224"/>
      <c r="HA1048554" s="224"/>
      <c r="HB1048554" s="224"/>
      <c r="HC1048554" s="224"/>
      <c r="HD1048554" s="224"/>
      <c r="HE1048554" s="224"/>
      <c r="HF1048554" s="224"/>
      <c r="HG1048554" s="224"/>
      <c r="HH1048554" s="224"/>
      <c r="HI1048554" s="224"/>
      <c r="HJ1048554" s="224"/>
      <c r="HK1048554" s="224"/>
      <c r="HL1048554" s="224"/>
      <c r="HM1048554" s="224"/>
      <c r="HN1048554" s="224"/>
      <c r="HO1048554" s="224"/>
      <c r="HP1048554" s="224"/>
      <c r="HQ1048554" s="224"/>
      <c r="HR1048554" s="224"/>
      <c r="HS1048554" s="224"/>
      <c r="HT1048554" s="224"/>
      <c r="HU1048554" s="224"/>
      <c r="HV1048554" s="224"/>
      <c r="HW1048554" s="224"/>
      <c r="HX1048554" s="224"/>
      <c r="HY1048554" s="224"/>
      <c r="HZ1048554" s="224"/>
      <c r="IA1048554" s="224"/>
      <c r="IB1048554" s="224"/>
      <c r="IC1048554" s="224"/>
      <c r="ID1048554" s="224"/>
      <c r="IE1048554" s="224"/>
      <c r="IF1048554" s="224"/>
      <c r="IG1048554" s="224"/>
      <c r="IH1048554" s="224"/>
      <c r="II1048554" s="224"/>
      <c r="IJ1048554" s="224"/>
      <c r="IK1048554" s="224"/>
      <c r="IL1048554" s="224"/>
      <c r="IM1048554" s="224"/>
      <c r="IN1048554" s="224"/>
      <c r="IO1048554" s="224"/>
      <c r="IP1048554" s="224"/>
      <c r="IQ1048554" s="224"/>
      <c r="IR1048554" s="224"/>
      <c r="IS1048554" s="224"/>
      <c r="IT1048554" s="224"/>
      <c r="IU1048554" s="224"/>
      <c r="IV1048554" s="224"/>
      <c r="IW1048554" s="224"/>
    </row>
    <row r="1048555" spans="3:257" s="282" customFormat="1" ht="12.75" customHeight="1">
      <c r="C1048555" s="283"/>
      <c r="D1048555" s="283"/>
      <c r="E1048555" s="283"/>
      <c r="F1048555" s="284"/>
      <c r="G1048555" s="224"/>
      <c r="H1048555" s="224"/>
      <c r="I1048555" s="224"/>
      <c r="J1048555" s="224"/>
      <c r="K1048555" s="224"/>
      <c r="L1048555" s="224"/>
      <c r="M1048555" s="224"/>
      <c r="N1048555" s="224"/>
      <c r="O1048555" s="224"/>
      <c r="P1048555" s="224"/>
      <c r="Q1048555" s="224"/>
      <c r="R1048555" s="224"/>
      <c r="S1048555" s="224"/>
      <c r="T1048555" s="224"/>
      <c r="U1048555" s="224"/>
      <c r="V1048555" s="224"/>
      <c r="W1048555" s="224"/>
      <c r="X1048555" s="224"/>
      <c r="Y1048555" s="224"/>
      <c r="Z1048555" s="224"/>
      <c r="AA1048555" s="224"/>
      <c r="AB1048555" s="224"/>
      <c r="AC1048555" s="224"/>
      <c r="AD1048555" s="224"/>
      <c r="AE1048555" s="224"/>
      <c r="AF1048555" s="224"/>
      <c r="AG1048555" s="224"/>
      <c r="AH1048555" s="224"/>
      <c r="AI1048555" s="224"/>
      <c r="AJ1048555" s="224"/>
      <c r="AK1048555" s="224"/>
      <c r="AL1048555" s="224"/>
      <c r="AM1048555" s="224"/>
      <c r="AN1048555" s="224"/>
      <c r="AO1048555" s="224"/>
      <c r="AP1048555" s="224"/>
      <c r="AQ1048555" s="224"/>
      <c r="AR1048555" s="224"/>
      <c r="AS1048555" s="224"/>
      <c r="AT1048555" s="224"/>
      <c r="AU1048555" s="224"/>
      <c r="AV1048555" s="224"/>
      <c r="AW1048555" s="224"/>
      <c r="AX1048555" s="224"/>
      <c r="AY1048555" s="224"/>
      <c r="AZ1048555" s="224"/>
      <c r="BA1048555" s="224"/>
      <c r="BB1048555" s="224"/>
      <c r="BC1048555" s="224"/>
      <c r="BD1048555" s="224"/>
      <c r="BE1048555" s="224"/>
      <c r="BF1048555" s="224"/>
      <c r="BG1048555" s="224"/>
      <c r="BH1048555" s="224"/>
      <c r="BI1048555" s="224"/>
      <c r="BJ1048555" s="224"/>
      <c r="BK1048555" s="224"/>
      <c r="BL1048555" s="224"/>
      <c r="BM1048555" s="224"/>
      <c r="BN1048555" s="224"/>
      <c r="BO1048555" s="224"/>
      <c r="BP1048555" s="224"/>
      <c r="BQ1048555" s="224"/>
      <c r="BR1048555" s="224"/>
      <c r="BS1048555" s="224"/>
      <c r="BT1048555" s="224"/>
      <c r="BU1048555" s="224"/>
      <c r="BV1048555" s="224"/>
      <c r="BW1048555" s="224"/>
      <c r="BX1048555" s="224"/>
      <c r="BY1048555" s="224"/>
      <c r="BZ1048555" s="224"/>
      <c r="CA1048555" s="224"/>
      <c r="CB1048555" s="224"/>
      <c r="CC1048555" s="224"/>
      <c r="CD1048555" s="224"/>
      <c r="CE1048555" s="224"/>
      <c r="CF1048555" s="224"/>
      <c r="CG1048555" s="224"/>
      <c r="CH1048555" s="224"/>
      <c r="CI1048555" s="224"/>
      <c r="CJ1048555" s="224"/>
      <c r="CK1048555" s="224"/>
      <c r="CL1048555" s="224"/>
      <c r="CM1048555" s="224"/>
      <c r="CN1048555" s="224"/>
      <c r="CO1048555" s="224"/>
      <c r="CP1048555" s="224"/>
      <c r="CQ1048555" s="224"/>
      <c r="CR1048555" s="224"/>
      <c r="CS1048555" s="224"/>
      <c r="CT1048555" s="224"/>
      <c r="CU1048555" s="224"/>
      <c r="CV1048555" s="224"/>
      <c r="CW1048555" s="224"/>
      <c r="CX1048555" s="224"/>
      <c r="CY1048555" s="224"/>
      <c r="CZ1048555" s="224"/>
      <c r="DA1048555" s="224"/>
      <c r="DB1048555" s="224"/>
      <c r="DC1048555" s="224"/>
      <c r="DD1048555" s="224"/>
      <c r="DE1048555" s="224"/>
      <c r="DF1048555" s="224"/>
      <c r="DG1048555" s="224"/>
      <c r="DH1048555" s="224"/>
      <c r="DI1048555" s="224"/>
      <c r="DJ1048555" s="224"/>
      <c r="DK1048555" s="224"/>
      <c r="DL1048555" s="224"/>
      <c r="DM1048555" s="224"/>
      <c r="DN1048555" s="224"/>
      <c r="DO1048555" s="224"/>
      <c r="DP1048555" s="224"/>
      <c r="DQ1048555" s="224"/>
      <c r="DR1048555" s="224"/>
      <c r="DS1048555" s="224"/>
      <c r="DT1048555" s="224"/>
      <c r="DU1048555" s="224"/>
      <c r="DV1048555" s="224"/>
      <c r="DW1048555" s="224"/>
      <c r="DX1048555" s="224"/>
      <c r="DY1048555" s="224"/>
      <c r="DZ1048555" s="224"/>
      <c r="EA1048555" s="224"/>
      <c r="EB1048555" s="224"/>
      <c r="EC1048555" s="224"/>
      <c r="ED1048555" s="224"/>
      <c r="EE1048555" s="224"/>
      <c r="EF1048555" s="224"/>
      <c r="EG1048555" s="224"/>
      <c r="EH1048555" s="224"/>
      <c r="EI1048555" s="224"/>
      <c r="EJ1048555" s="224"/>
      <c r="EK1048555" s="224"/>
      <c r="EL1048555" s="224"/>
      <c r="EM1048555" s="224"/>
      <c r="EN1048555" s="224"/>
      <c r="EO1048555" s="224"/>
      <c r="EP1048555" s="224"/>
      <c r="EQ1048555" s="224"/>
      <c r="ER1048555" s="224"/>
      <c r="ES1048555" s="224"/>
      <c r="ET1048555" s="224"/>
      <c r="EU1048555" s="224"/>
      <c r="EV1048555" s="224"/>
      <c r="EW1048555" s="224"/>
      <c r="EX1048555" s="224"/>
      <c r="EY1048555" s="224"/>
      <c r="EZ1048555" s="224"/>
      <c r="FA1048555" s="224"/>
      <c r="FB1048555" s="224"/>
      <c r="FC1048555" s="224"/>
      <c r="FD1048555" s="224"/>
      <c r="FE1048555" s="224"/>
      <c r="FF1048555" s="224"/>
      <c r="FG1048555" s="224"/>
      <c r="FH1048555" s="224"/>
      <c r="FI1048555" s="224"/>
      <c r="FJ1048555" s="224"/>
      <c r="FK1048555" s="224"/>
      <c r="FL1048555" s="224"/>
      <c r="FM1048555" s="224"/>
      <c r="FN1048555" s="224"/>
      <c r="FO1048555" s="224"/>
      <c r="FP1048555" s="224"/>
      <c r="FQ1048555" s="224"/>
      <c r="FR1048555" s="224"/>
      <c r="FS1048555" s="224"/>
      <c r="FT1048555" s="224"/>
      <c r="FU1048555" s="224"/>
      <c r="FV1048555" s="224"/>
      <c r="FW1048555" s="224"/>
      <c r="FX1048555" s="224"/>
      <c r="FY1048555" s="224"/>
      <c r="FZ1048555" s="224"/>
      <c r="GA1048555" s="224"/>
      <c r="GB1048555" s="224"/>
      <c r="GC1048555" s="224"/>
      <c r="GD1048555" s="224"/>
      <c r="GE1048555" s="224"/>
      <c r="GF1048555" s="224"/>
      <c r="GG1048555" s="224"/>
      <c r="GH1048555" s="224"/>
      <c r="GI1048555" s="224"/>
      <c r="GJ1048555" s="224"/>
      <c r="GK1048555" s="224"/>
      <c r="GL1048555" s="224"/>
      <c r="GM1048555" s="224"/>
      <c r="GN1048555" s="224"/>
      <c r="GO1048555" s="224"/>
      <c r="GP1048555" s="224"/>
      <c r="GQ1048555" s="224"/>
      <c r="GR1048555" s="224"/>
      <c r="GS1048555" s="224"/>
      <c r="GT1048555" s="224"/>
      <c r="GU1048555" s="224"/>
      <c r="GV1048555" s="224"/>
      <c r="GW1048555" s="224"/>
      <c r="GX1048555" s="224"/>
      <c r="GY1048555" s="224"/>
      <c r="GZ1048555" s="224"/>
      <c r="HA1048555" s="224"/>
      <c r="HB1048555" s="224"/>
      <c r="HC1048555" s="224"/>
      <c r="HD1048555" s="224"/>
      <c r="HE1048555" s="224"/>
      <c r="HF1048555" s="224"/>
      <c r="HG1048555" s="224"/>
      <c r="HH1048555" s="224"/>
      <c r="HI1048555" s="224"/>
      <c r="HJ1048555" s="224"/>
      <c r="HK1048555" s="224"/>
      <c r="HL1048555" s="224"/>
      <c r="HM1048555" s="224"/>
      <c r="HN1048555" s="224"/>
      <c r="HO1048555" s="224"/>
      <c r="HP1048555" s="224"/>
      <c r="HQ1048555" s="224"/>
      <c r="HR1048555" s="224"/>
      <c r="HS1048555" s="224"/>
      <c r="HT1048555" s="224"/>
      <c r="HU1048555" s="224"/>
      <c r="HV1048555" s="224"/>
      <c r="HW1048555" s="224"/>
      <c r="HX1048555" s="224"/>
      <c r="HY1048555" s="224"/>
      <c r="HZ1048555" s="224"/>
      <c r="IA1048555" s="224"/>
      <c r="IB1048555" s="224"/>
      <c r="IC1048555" s="224"/>
      <c r="ID1048555" s="224"/>
      <c r="IE1048555" s="224"/>
      <c r="IF1048555" s="224"/>
      <c r="IG1048555" s="224"/>
      <c r="IH1048555" s="224"/>
      <c r="II1048555" s="224"/>
      <c r="IJ1048555" s="224"/>
      <c r="IK1048555" s="224"/>
      <c r="IL1048555" s="224"/>
      <c r="IM1048555" s="224"/>
      <c r="IN1048555" s="224"/>
      <c r="IO1048555" s="224"/>
      <c r="IP1048555" s="224"/>
      <c r="IQ1048555" s="224"/>
      <c r="IR1048555" s="224"/>
      <c r="IS1048555" s="224"/>
      <c r="IT1048555" s="224"/>
      <c r="IU1048555" s="224"/>
      <c r="IV1048555" s="224"/>
      <c r="IW1048555" s="224"/>
    </row>
    <row r="1048556" spans="3:257" s="282" customFormat="1" ht="12.75" customHeight="1">
      <c r="C1048556" s="283"/>
      <c r="D1048556" s="283"/>
      <c r="E1048556" s="283"/>
      <c r="F1048556" s="284"/>
      <c r="G1048556" s="224"/>
      <c r="H1048556" s="224"/>
      <c r="I1048556" s="224"/>
      <c r="J1048556" s="224"/>
      <c r="K1048556" s="224"/>
      <c r="L1048556" s="224"/>
      <c r="M1048556" s="224"/>
      <c r="N1048556" s="224"/>
      <c r="O1048556" s="224"/>
      <c r="P1048556" s="224"/>
      <c r="Q1048556" s="224"/>
      <c r="R1048556" s="224"/>
      <c r="S1048556" s="224"/>
      <c r="T1048556" s="224"/>
      <c r="U1048556" s="224"/>
      <c r="V1048556" s="224"/>
      <c r="W1048556" s="224"/>
      <c r="X1048556" s="224"/>
      <c r="Y1048556" s="224"/>
      <c r="Z1048556" s="224"/>
      <c r="AA1048556" s="224"/>
      <c r="AB1048556" s="224"/>
      <c r="AC1048556" s="224"/>
      <c r="AD1048556" s="224"/>
      <c r="AE1048556" s="224"/>
      <c r="AF1048556" s="224"/>
      <c r="AG1048556" s="224"/>
      <c r="AH1048556" s="224"/>
      <c r="AI1048556" s="224"/>
      <c r="AJ1048556" s="224"/>
      <c r="AK1048556" s="224"/>
      <c r="AL1048556" s="224"/>
      <c r="AM1048556" s="224"/>
      <c r="AN1048556" s="224"/>
      <c r="AO1048556" s="224"/>
      <c r="AP1048556" s="224"/>
      <c r="AQ1048556" s="224"/>
      <c r="AR1048556" s="224"/>
      <c r="AS1048556" s="224"/>
      <c r="AT1048556" s="224"/>
      <c r="AU1048556" s="224"/>
      <c r="AV1048556" s="224"/>
      <c r="AW1048556" s="224"/>
      <c r="AX1048556" s="224"/>
      <c r="AY1048556" s="224"/>
      <c r="AZ1048556" s="224"/>
      <c r="BA1048556" s="224"/>
      <c r="BB1048556" s="224"/>
      <c r="BC1048556" s="224"/>
      <c r="BD1048556" s="224"/>
      <c r="BE1048556" s="224"/>
      <c r="BF1048556" s="224"/>
      <c r="BG1048556" s="224"/>
      <c r="BH1048556" s="224"/>
      <c r="BI1048556" s="224"/>
      <c r="BJ1048556" s="224"/>
      <c r="BK1048556" s="224"/>
      <c r="BL1048556" s="224"/>
      <c r="BM1048556" s="224"/>
      <c r="BN1048556" s="224"/>
      <c r="BO1048556" s="224"/>
      <c r="BP1048556" s="224"/>
      <c r="BQ1048556" s="224"/>
      <c r="BR1048556" s="224"/>
      <c r="BS1048556" s="224"/>
      <c r="BT1048556" s="224"/>
      <c r="BU1048556" s="224"/>
      <c r="BV1048556" s="224"/>
      <c r="BW1048556" s="224"/>
      <c r="BX1048556" s="224"/>
      <c r="BY1048556" s="224"/>
      <c r="BZ1048556" s="224"/>
      <c r="CA1048556" s="224"/>
      <c r="CB1048556" s="224"/>
      <c r="CC1048556" s="224"/>
      <c r="CD1048556" s="224"/>
      <c r="CE1048556" s="224"/>
      <c r="CF1048556" s="224"/>
      <c r="CG1048556" s="224"/>
      <c r="CH1048556" s="224"/>
      <c r="CI1048556" s="224"/>
      <c r="CJ1048556" s="224"/>
      <c r="CK1048556" s="224"/>
      <c r="CL1048556" s="224"/>
      <c r="CM1048556" s="224"/>
      <c r="CN1048556" s="224"/>
      <c r="CO1048556" s="224"/>
      <c r="CP1048556" s="224"/>
      <c r="CQ1048556" s="224"/>
      <c r="CR1048556" s="224"/>
      <c r="CS1048556" s="224"/>
      <c r="CT1048556" s="224"/>
      <c r="CU1048556" s="224"/>
      <c r="CV1048556" s="224"/>
      <c r="CW1048556" s="224"/>
      <c r="CX1048556" s="224"/>
      <c r="CY1048556" s="224"/>
      <c r="CZ1048556" s="224"/>
      <c r="DA1048556" s="224"/>
      <c r="DB1048556" s="224"/>
      <c r="DC1048556" s="224"/>
      <c r="DD1048556" s="224"/>
      <c r="DE1048556" s="224"/>
      <c r="DF1048556" s="224"/>
      <c r="DG1048556" s="224"/>
      <c r="DH1048556" s="224"/>
      <c r="DI1048556" s="224"/>
      <c r="DJ1048556" s="224"/>
      <c r="DK1048556" s="224"/>
      <c r="DL1048556" s="224"/>
      <c r="DM1048556" s="224"/>
      <c r="DN1048556" s="224"/>
      <c r="DO1048556" s="224"/>
      <c r="DP1048556" s="224"/>
      <c r="DQ1048556" s="224"/>
      <c r="DR1048556" s="224"/>
      <c r="DS1048556" s="224"/>
      <c r="DT1048556" s="224"/>
      <c r="DU1048556" s="224"/>
      <c r="DV1048556" s="224"/>
      <c r="DW1048556" s="224"/>
      <c r="DX1048556" s="224"/>
      <c r="DY1048556" s="224"/>
      <c r="DZ1048556" s="224"/>
      <c r="EA1048556" s="224"/>
      <c r="EB1048556" s="224"/>
      <c r="EC1048556" s="224"/>
      <c r="ED1048556" s="224"/>
      <c r="EE1048556" s="224"/>
      <c r="EF1048556" s="224"/>
      <c r="EG1048556" s="224"/>
      <c r="EH1048556" s="224"/>
      <c r="EI1048556" s="224"/>
      <c r="EJ1048556" s="224"/>
      <c r="EK1048556" s="224"/>
      <c r="EL1048556" s="224"/>
      <c r="EM1048556" s="224"/>
      <c r="EN1048556" s="224"/>
      <c r="EO1048556" s="224"/>
      <c r="EP1048556" s="224"/>
      <c r="EQ1048556" s="224"/>
      <c r="ER1048556" s="224"/>
      <c r="ES1048556" s="224"/>
      <c r="ET1048556" s="224"/>
      <c r="EU1048556" s="224"/>
      <c r="EV1048556" s="224"/>
      <c r="EW1048556" s="224"/>
      <c r="EX1048556" s="224"/>
      <c r="EY1048556" s="224"/>
      <c r="EZ1048556" s="224"/>
      <c r="FA1048556" s="224"/>
      <c r="FB1048556" s="224"/>
      <c r="FC1048556" s="224"/>
      <c r="FD1048556" s="224"/>
      <c r="FE1048556" s="224"/>
      <c r="FF1048556" s="224"/>
      <c r="FG1048556" s="224"/>
      <c r="FH1048556" s="224"/>
      <c r="FI1048556" s="224"/>
      <c r="FJ1048556" s="224"/>
      <c r="FK1048556" s="224"/>
      <c r="FL1048556" s="224"/>
      <c r="FM1048556" s="224"/>
      <c r="FN1048556" s="224"/>
      <c r="FO1048556" s="224"/>
      <c r="FP1048556" s="224"/>
      <c r="FQ1048556" s="224"/>
      <c r="FR1048556" s="224"/>
      <c r="FS1048556" s="224"/>
      <c r="FT1048556" s="224"/>
      <c r="FU1048556" s="224"/>
      <c r="FV1048556" s="224"/>
      <c r="FW1048556" s="224"/>
      <c r="FX1048556" s="224"/>
      <c r="FY1048556" s="224"/>
      <c r="FZ1048556" s="224"/>
      <c r="GA1048556" s="224"/>
      <c r="GB1048556" s="224"/>
      <c r="GC1048556" s="224"/>
      <c r="GD1048556" s="224"/>
      <c r="GE1048556" s="224"/>
      <c r="GF1048556" s="224"/>
      <c r="GG1048556" s="224"/>
      <c r="GH1048556" s="224"/>
      <c r="GI1048556" s="224"/>
      <c r="GJ1048556" s="224"/>
      <c r="GK1048556" s="224"/>
      <c r="GL1048556" s="224"/>
      <c r="GM1048556" s="224"/>
      <c r="GN1048556" s="224"/>
      <c r="GO1048556" s="224"/>
      <c r="GP1048556" s="224"/>
      <c r="GQ1048556" s="224"/>
      <c r="GR1048556" s="224"/>
      <c r="GS1048556" s="224"/>
      <c r="GT1048556" s="224"/>
      <c r="GU1048556" s="224"/>
      <c r="GV1048556" s="224"/>
      <c r="GW1048556" s="224"/>
      <c r="GX1048556" s="224"/>
      <c r="GY1048556" s="224"/>
      <c r="GZ1048556" s="224"/>
      <c r="HA1048556" s="224"/>
      <c r="HB1048556" s="224"/>
      <c r="HC1048556" s="224"/>
      <c r="HD1048556" s="224"/>
      <c r="HE1048556" s="224"/>
      <c r="HF1048556" s="224"/>
      <c r="HG1048556" s="224"/>
      <c r="HH1048556" s="224"/>
      <c r="HI1048556" s="224"/>
      <c r="HJ1048556" s="224"/>
      <c r="HK1048556" s="224"/>
      <c r="HL1048556" s="224"/>
      <c r="HM1048556" s="224"/>
      <c r="HN1048556" s="224"/>
      <c r="HO1048556" s="224"/>
      <c r="HP1048556" s="224"/>
      <c r="HQ1048556" s="224"/>
      <c r="HR1048556" s="224"/>
      <c r="HS1048556" s="224"/>
      <c r="HT1048556" s="224"/>
      <c r="HU1048556" s="224"/>
      <c r="HV1048556" s="224"/>
      <c r="HW1048556" s="224"/>
      <c r="HX1048556" s="224"/>
      <c r="HY1048556" s="224"/>
      <c r="HZ1048556" s="224"/>
      <c r="IA1048556" s="224"/>
      <c r="IB1048556" s="224"/>
      <c r="IC1048556" s="224"/>
      <c r="ID1048556" s="224"/>
      <c r="IE1048556" s="224"/>
      <c r="IF1048556" s="224"/>
      <c r="IG1048556" s="224"/>
      <c r="IH1048556" s="224"/>
      <c r="II1048556" s="224"/>
      <c r="IJ1048556" s="224"/>
      <c r="IK1048556" s="224"/>
      <c r="IL1048556" s="224"/>
      <c r="IM1048556" s="224"/>
      <c r="IN1048556" s="224"/>
      <c r="IO1048556" s="224"/>
      <c r="IP1048556" s="224"/>
      <c r="IQ1048556" s="224"/>
      <c r="IR1048556" s="224"/>
      <c r="IS1048556" s="224"/>
      <c r="IT1048556" s="224"/>
      <c r="IU1048556" s="224"/>
      <c r="IV1048556" s="224"/>
      <c r="IW1048556" s="224"/>
    </row>
    <row r="1048557" spans="3:257" s="282" customFormat="1" ht="12.75" customHeight="1">
      <c r="C1048557" s="283"/>
      <c r="D1048557" s="283"/>
      <c r="E1048557" s="283"/>
      <c r="F1048557" s="284"/>
      <c r="G1048557" s="224"/>
      <c r="H1048557" s="224"/>
      <c r="I1048557" s="224"/>
      <c r="J1048557" s="224"/>
      <c r="K1048557" s="224"/>
      <c r="L1048557" s="224"/>
      <c r="M1048557" s="224"/>
      <c r="N1048557" s="224"/>
      <c r="O1048557" s="224"/>
      <c r="P1048557" s="224"/>
      <c r="Q1048557" s="224"/>
      <c r="R1048557" s="224"/>
      <c r="S1048557" s="224"/>
      <c r="T1048557" s="224"/>
      <c r="U1048557" s="224"/>
      <c r="V1048557" s="224"/>
      <c r="W1048557" s="224"/>
      <c r="X1048557" s="224"/>
      <c r="Y1048557" s="224"/>
      <c r="Z1048557" s="224"/>
      <c r="AA1048557" s="224"/>
      <c r="AB1048557" s="224"/>
      <c r="AC1048557" s="224"/>
      <c r="AD1048557" s="224"/>
      <c r="AE1048557" s="224"/>
      <c r="AF1048557" s="224"/>
      <c r="AG1048557" s="224"/>
      <c r="AH1048557" s="224"/>
      <c r="AI1048557" s="224"/>
      <c r="AJ1048557" s="224"/>
      <c r="AK1048557" s="224"/>
      <c r="AL1048557" s="224"/>
      <c r="AM1048557" s="224"/>
      <c r="AN1048557" s="224"/>
      <c r="AO1048557" s="224"/>
      <c r="AP1048557" s="224"/>
      <c r="AQ1048557" s="224"/>
      <c r="AR1048557" s="224"/>
      <c r="AS1048557" s="224"/>
      <c r="AT1048557" s="224"/>
      <c r="AU1048557" s="224"/>
      <c r="AV1048557" s="224"/>
      <c r="AW1048557" s="224"/>
      <c r="AX1048557" s="224"/>
      <c r="AY1048557" s="224"/>
      <c r="AZ1048557" s="224"/>
      <c r="BA1048557" s="224"/>
      <c r="BB1048557" s="224"/>
      <c r="BC1048557" s="224"/>
      <c r="BD1048557" s="224"/>
      <c r="BE1048557" s="224"/>
      <c r="BF1048557" s="224"/>
      <c r="BG1048557" s="224"/>
      <c r="BH1048557" s="224"/>
      <c r="BI1048557" s="224"/>
      <c r="BJ1048557" s="224"/>
      <c r="BK1048557" s="224"/>
      <c r="BL1048557" s="224"/>
      <c r="BM1048557" s="224"/>
      <c r="BN1048557" s="224"/>
      <c r="BO1048557" s="224"/>
      <c r="BP1048557" s="224"/>
      <c r="BQ1048557" s="224"/>
      <c r="BR1048557" s="224"/>
      <c r="BS1048557" s="224"/>
      <c r="BT1048557" s="224"/>
      <c r="BU1048557" s="224"/>
      <c r="BV1048557" s="224"/>
      <c r="BW1048557" s="224"/>
      <c r="BX1048557" s="224"/>
      <c r="BY1048557" s="224"/>
      <c r="BZ1048557" s="224"/>
      <c r="CA1048557" s="224"/>
      <c r="CB1048557" s="224"/>
      <c r="CC1048557" s="224"/>
      <c r="CD1048557" s="224"/>
      <c r="CE1048557" s="224"/>
      <c r="CF1048557" s="224"/>
      <c r="CG1048557" s="224"/>
      <c r="CH1048557" s="224"/>
      <c r="CI1048557" s="224"/>
      <c r="CJ1048557" s="224"/>
      <c r="CK1048557" s="224"/>
      <c r="CL1048557" s="224"/>
      <c r="CM1048557" s="224"/>
      <c r="CN1048557" s="224"/>
      <c r="CO1048557" s="224"/>
      <c r="CP1048557" s="224"/>
      <c r="CQ1048557" s="224"/>
      <c r="CR1048557" s="224"/>
      <c r="CS1048557" s="224"/>
      <c r="CT1048557" s="224"/>
      <c r="CU1048557" s="224"/>
      <c r="CV1048557" s="224"/>
      <c r="CW1048557" s="224"/>
      <c r="CX1048557" s="224"/>
      <c r="CY1048557" s="224"/>
      <c r="CZ1048557" s="224"/>
      <c r="DA1048557" s="224"/>
      <c r="DB1048557" s="224"/>
      <c r="DC1048557" s="224"/>
      <c r="DD1048557" s="224"/>
      <c r="DE1048557" s="224"/>
      <c r="DF1048557" s="224"/>
      <c r="DG1048557" s="224"/>
      <c r="DH1048557" s="224"/>
      <c r="DI1048557" s="224"/>
      <c r="DJ1048557" s="224"/>
      <c r="DK1048557" s="224"/>
      <c r="DL1048557" s="224"/>
      <c r="DM1048557" s="224"/>
      <c r="DN1048557" s="224"/>
      <c r="DO1048557" s="224"/>
      <c r="DP1048557" s="224"/>
      <c r="DQ1048557" s="224"/>
      <c r="DR1048557" s="224"/>
      <c r="DS1048557" s="224"/>
      <c r="DT1048557" s="224"/>
      <c r="DU1048557" s="224"/>
      <c r="DV1048557" s="224"/>
      <c r="DW1048557" s="224"/>
      <c r="DX1048557" s="224"/>
      <c r="DY1048557" s="224"/>
      <c r="DZ1048557" s="224"/>
      <c r="EA1048557" s="224"/>
      <c r="EB1048557" s="224"/>
      <c r="EC1048557" s="224"/>
      <c r="ED1048557" s="224"/>
      <c r="EE1048557" s="224"/>
      <c r="EF1048557" s="224"/>
      <c r="EG1048557" s="224"/>
      <c r="EH1048557" s="224"/>
      <c r="EI1048557" s="224"/>
      <c r="EJ1048557" s="224"/>
      <c r="EK1048557" s="224"/>
      <c r="EL1048557" s="224"/>
      <c r="EM1048557" s="224"/>
      <c r="EN1048557" s="224"/>
      <c r="EO1048557" s="224"/>
      <c r="EP1048557" s="224"/>
      <c r="EQ1048557" s="224"/>
      <c r="ER1048557" s="224"/>
      <c r="ES1048557" s="224"/>
      <c r="ET1048557" s="224"/>
      <c r="EU1048557" s="224"/>
      <c r="EV1048557" s="224"/>
      <c r="EW1048557" s="224"/>
      <c r="EX1048557" s="224"/>
      <c r="EY1048557" s="224"/>
      <c r="EZ1048557" s="224"/>
      <c r="FA1048557" s="224"/>
      <c r="FB1048557" s="224"/>
      <c r="FC1048557" s="224"/>
      <c r="FD1048557" s="224"/>
      <c r="FE1048557" s="224"/>
      <c r="FF1048557" s="224"/>
      <c r="FG1048557" s="224"/>
      <c r="FH1048557" s="224"/>
      <c r="FI1048557" s="224"/>
      <c r="FJ1048557" s="224"/>
      <c r="FK1048557" s="224"/>
      <c r="FL1048557" s="224"/>
      <c r="FM1048557" s="224"/>
      <c r="FN1048557" s="224"/>
      <c r="FO1048557" s="224"/>
      <c r="FP1048557" s="224"/>
      <c r="FQ1048557" s="224"/>
      <c r="FR1048557" s="224"/>
      <c r="FS1048557" s="224"/>
      <c r="FT1048557" s="224"/>
      <c r="FU1048557" s="224"/>
      <c r="FV1048557" s="224"/>
      <c r="FW1048557" s="224"/>
      <c r="FX1048557" s="224"/>
      <c r="FY1048557" s="224"/>
      <c r="FZ1048557" s="224"/>
      <c r="GA1048557" s="224"/>
      <c r="GB1048557" s="224"/>
      <c r="GC1048557" s="224"/>
      <c r="GD1048557" s="224"/>
      <c r="GE1048557" s="224"/>
      <c r="GF1048557" s="224"/>
      <c r="GG1048557" s="224"/>
      <c r="GH1048557" s="224"/>
      <c r="GI1048557" s="224"/>
      <c r="GJ1048557" s="224"/>
      <c r="GK1048557" s="224"/>
      <c r="GL1048557" s="224"/>
      <c r="GM1048557" s="224"/>
      <c r="GN1048557" s="224"/>
      <c r="GO1048557" s="224"/>
      <c r="GP1048557" s="224"/>
      <c r="GQ1048557" s="224"/>
      <c r="GR1048557" s="224"/>
      <c r="GS1048557" s="224"/>
      <c r="GT1048557" s="224"/>
      <c r="GU1048557" s="224"/>
      <c r="GV1048557" s="224"/>
      <c r="GW1048557" s="224"/>
      <c r="GX1048557" s="224"/>
      <c r="GY1048557" s="224"/>
      <c r="GZ1048557" s="224"/>
      <c r="HA1048557" s="224"/>
      <c r="HB1048557" s="224"/>
      <c r="HC1048557" s="224"/>
      <c r="HD1048557" s="224"/>
      <c r="HE1048557" s="224"/>
      <c r="HF1048557" s="224"/>
      <c r="HG1048557" s="224"/>
      <c r="HH1048557" s="224"/>
      <c r="HI1048557" s="224"/>
      <c r="HJ1048557" s="224"/>
      <c r="HK1048557" s="224"/>
      <c r="HL1048557" s="224"/>
      <c r="HM1048557" s="224"/>
      <c r="HN1048557" s="224"/>
      <c r="HO1048557" s="224"/>
      <c r="HP1048557" s="224"/>
      <c r="HQ1048557" s="224"/>
      <c r="HR1048557" s="224"/>
      <c r="HS1048557" s="224"/>
      <c r="HT1048557" s="224"/>
      <c r="HU1048557" s="224"/>
      <c r="HV1048557" s="224"/>
      <c r="HW1048557" s="224"/>
      <c r="HX1048557" s="224"/>
      <c r="HY1048557" s="224"/>
      <c r="HZ1048557" s="224"/>
      <c r="IA1048557" s="224"/>
      <c r="IB1048557" s="224"/>
      <c r="IC1048557" s="224"/>
      <c r="ID1048557" s="224"/>
      <c r="IE1048557" s="224"/>
      <c r="IF1048557" s="224"/>
      <c r="IG1048557" s="224"/>
      <c r="IH1048557" s="224"/>
      <c r="II1048557" s="224"/>
      <c r="IJ1048557" s="224"/>
      <c r="IK1048557" s="224"/>
      <c r="IL1048557" s="224"/>
      <c r="IM1048557" s="224"/>
      <c r="IN1048557" s="224"/>
      <c r="IO1048557" s="224"/>
      <c r="IP1048557" s="224"/>
      <c r="IQ1048557" s="224"/>
      <c r="IR1048557" s="224"/>
      <c r="IS1048557" s="224"/>
      <c r="IT1048557" s="224"/>
      <c r="IU1048557" s="224"/>
      <c r="IV1048557" s="224"/>
      <c r="IW1048557" s="224"/>
    </row>
    <row r="1048558" spans="3:257" s="282" customFormat="1" ht="12.75" customHeight="1">
      <c r="C1048558" s="283"/>
      <c r="D1048558" s="283"/>
      <c r="E1048558" s="283"/>
      <c r="F1048558" s="284"/>
      <c r="G1048558" s="224"/>
      <c r="H1048558" s="224"/>
      <c r="I1048558" s="224"/>
      <c r="J1048558" s="224"/>
      <c r="K1048558" s="224"/>
      <c r="L1048558" s="224"/>
      <c r="M1048558" s="224"/>
      <c r="N1048558" s="224"/>
      <c r="O1048558" s="224"/>
      <c r="P1048558" s="224"/>
      <c r="Q1048558" s="224"/>
      <c r="R1048558" s="224"/>
      <c r="S1048558" s="224"/>
      <c r="T1048558" s="224"/>
      <c r="U1048558" s="224"/>
      <c r="V1048558" s="224"/>
      <c r="W1048558" s="224"/>
      <c r="X1048558" s="224"/>
      <c r="Y1048558" s="224"/>
      <c r="Z1048558" s="224"/>
      <c r="AA1048558" s="224"/>
      <c r="AB1048558" s="224"/>
      <c r="AC1048558" s="224"/>
      <c r="AD1048558" s="224"/>
      <c r="AE1048558" s="224"/>
      <c r="AF1048558" s="224"/>
      <c r="AG1048558" s="224"/>
      <c r="AH1048558" s="224"/>
      <c r="AI1048558" s="224"/>
      <c r="AJ1048558" s="224"/>
      <c r="AK1048558" s="224"/>
      <c r="AL1048558" s="224"/>
      <c r="AM1048558" s="224"/>
      <c r="AN1048558" s="224"/>
      <c r="AO1048558" s="224"/>
      <c r="AP1048558" s="224"/>
      <c r="AQ1048558" s="224"/>
      <c r="AR1048558" s="224"/>
      <c r="AS1048558" s="224"/>
      <c r="AT1048558" s="224"/>
      <c r="AU1048558" s="224"/>
      <c r="AV1048558" s="224"/>
      <c r="AW1048558" s="224"/>
      <c r="AX1048558" s="224"/>
      <c r="AY1048558" s="224"/>
      <c r="AZ1048558" s="224"/>
      <c r="BA1048558" s="224"/>
      <c r="BB1048558" s="224"/>
      <c r="BC1048558" s="224"/>
      <c r="BD1048558" s="224"/>
      <c r="BE1048558" s="224"/>
      <c r="BF1048558" s="224"/>
      <c r="BG1048558" s="224"/>
      <c r="BH1048558" s="224"/>
      <c r="BI1048558" s="224"/>
      <c r="BJ1048558" s="224"/>
      <c r="BK1048558" s="224"/>
      <c r="BL1048558" s="224"/>
      <c r="BM1048558" s="224"/>
      <c r="BN1048558" s="224"/>
      <c r="BO1048558" s="224"/>
      <c r="BP1048558" s="224"/>
      <c r="BQ1048558" s="224"/>
      <c r="BR1048558" s="224"/>
      <c r="BS1048558" s="224"/>
      <c r="BT1048558" s="224"/>
      <c r="BU1048558" s="224"/>
      <c r="BV1048558" s="224"/>
      <c r="BW1048558" s="224"/>
      <c r="BX1048558" s="224"/>
      <c r="BY1048558" s="224"/>
      <c r="BZ1048558" s="224"/>
      <c r="CA1048558" s="224"/>
      <c r="CB1048558" s="224"/>
      <c r="CC1048558" s="224"/>
      <c r="CD1048558" s="224"/>
      <c r="CE1048558" s="224"/>
      <c r="CF1048558" s="224"/>
      <c r="CG1048558" s="224"/>
      <c r="CH1048558" s="224"/>
      <c r="CI1048558" s="224"/>
      <c r="CJ1048558" s="224"/>
      <c r="CK1048558" s="224"/>
      <c r="CL1048558" s="224"/>
      <c r="CM1048558" s="224"/>
      <c r="CN1048558" s="224"/>
      <c r="CO1048558" s="224"/>
      <c r="CP1048558" s="224"/>
      <c r="CQ1048558" s="224"/>
      <c r="CR1048558" s="224"/>
      <c r="CS1048558" s="224"/>
      <c r="CT1048558" s="224"/>
      <c r="CU1048558" s="224"/>
      <c r="CV1048558" s="224"/>
      <c r="CW1048558" s="224"/>
      <c r="CX1048558" s="224"/>
      <c r="CY1048558" s="224"/>
      <c r="CZ1048558" s="224"/>
      <c r="DA1048558" s="224"/>
      <c r="DB1048558" s="224"/>
      <c r="DC1048558" s="224"/>
      <c r="DD1048558" s="224"/>
      <c r="DE1048558" s="224"/>
      <c r="DF1048558" s="224"/>
      <c r="DG1048558" s="224"/>
      <c r="DH1048558" s="224"/>
      <c r="DI1048558" s="224"/>
      <c r="DJ1048558" s="224"/>
      <c r="DK1048558" s="224"/>
      <c r="DL1048558" s="224"/>
      <c r="DM1048558" s="224"/>
      <c r="DN1048558" s="224"/>
      <c r="DO1048558" s="224"/>
      <c r="DP1048558" s="224"/>
      <c r="DQ1048558" s="224"/>
      <c r="DR1048558" s="224"/>
      <c r="DS1048558" s="224"/>
      <c r="DT1048558" s="224"/>
      <c r="DU1048558" s="224"/>
      <c r="DV1048558" s="224"/>
      <c r="DW1048558" s="224"/>
      <c r="DX1048558" s="224"/>
      <c r="DY1048558" s="224"/>
      <c r="DZ1048558" s="224"/>
      <c r="EA1048558" s="224"/>
      <c r="EB1048558" s="224"/>
      <c r="EC1048558" s="224"/>
      <c r="ED1048558" s="224"/>
      <c r="EE1048558" s="224"/>
      <c r="EF1048558" s="224"/>
      <c r="EG1048558" s="224"/>
      <c r="EH1048558" s="224"/>
      <c r="EI1048558" s="224"/>
      <c r="EJ1048558" s="224"/>
      <c r="EK1048558" s="224"/>
      <c r="EL1048558" s="224"/>
      <c r="EM1048558" s="224"/>
      <c r="EN1048558" s="224"/>
      <c r="EO1048558" s="224"/>
      <c r="EP1048558" s="224"/>
      <c r="EQ1048558" s="224"/>
      <c r="ER1048558" s="224"/>
      <c r="ES1048558" s="224"/>
      <c r="ET1048558" s="224"/>
      <c r="EU1048558" s="224"/>
      <c r="EV1048558" s="224"/>
      <c r="EW1048558" s="224"/>
      <c r="EX1048558" s="224"/>
      <c r="EY1048558" s="224"/>
      <c r="EZ1048558" s="224"/>
      <c r="FA1048558" s="224"/>
      <c r="FB1048558" s="224"/>
      <c r="FC1048558" s="224"/>
      <c r="FD1048558" s="224"/>
      <c r="FE1048558" s="224"/>
      <c r="FF1048558" s="224"/>
      <c r="FG1048558" s="224"/>
      <c r="FH1048558" s="224"/>
      <c r="FI1048558" s="224"/>
      <c r="FJ1048558" s="224"/>
      <c r="FK1048558" s="224"/>
      <c r="FL1048558" s="224"/>
      <c r="FM1048558" s="224"/>
      <c r="FN1048558" s="224"/>
      <c r="FO1048558" s="224"/>
      <c r="FP1048558" s="224"/>
      <c r="FQ1048558" s="224"/>
      <c r="FR1048558" s="224"/>
      <c r="FS1048558" s="224"/>
      <c r="FT1048558" s="224"/>
      <c r="FU1048558" s="224"/>
      <c r="FV1048558" s="224"/>
      <c r="FW1048558" s="224"/>
      <c r="FX1048558" s="224"/>
      <c r="FY1048558" s="224"/>
      <c r="FZ1048558" s="224"/>
      <c r="GA1048558" s="224"/>
      <c r="GB1048558" s="224"/>
      <c r="GC1048558" s="224"/>
      <c r="GD1048558" s="224"/>
      <c r="GE1048558" s="224"/>
      <c r="GF1048558" s="224"/>
      <c r="GG1048558" s="224"/>
      <c r="GH1048558" s="224"/>
      <c r="GI1048558" s="224"/>
      <c r="GJ1048558" s="224"/>
      <c r="GK1048558" s="224"/>
      <c r="GL1048558" s="224"/>
      <c r="GM1048558" s="224"/>
      <c r="GN1048558" s="224"/>
      <c r="GO1048558" s="224"/>
      <c r="GP1048558" s="224"/>
      <c r="GQ1048558" s="224"/>
      <c r="GR1048558" s="224"/>
      <c r="GS1048558" s="224"/>
      <c r="GT1048558" s="224"/>
      <c r="GU1048558" s="224"/>
      <c r="GV1048558" s="224"/>
      <c r="GW1048558" s="224"/>
      <c r="GX1048558" s="224"/>
      <c r="GY1048558" s="224"/>
      <c r="GZ1048558" s="224"/>
      <c r="HA1048558" s="224"/>
      <c r="HB1048558" s="224"/>
      <c r="HC1048558" s="224"/>
      <c r="HD1048558" s="224"/>
      <c r="HE1048558" s="224"/>
      <c r="HF1048558" s="224"/>
      <c r="HG1048558" s="224"/>
      <c r="HH1048558" s="224"/>
      <c r="HI1048558" s="224"/>
      <c r="HJ1048558" s="224"/>
      <c r="HK1048558" s="224"/>
      <c r="HL1048558" s="224"/>
      <c r="HM1048558" s="224"/>
      <c r="HN1048558" s="224"/>
      <c r="HO1048558" s="224"/>
      <c r="HP1048558" s="224"/>
      <c r="HQ1048558" s="224"/>
      <c r="HR1048558" s="224"/>
      <c r="HS1048558" s="224"/>
      <c r="HT1048558" s="224"/>
      <c r="HU1048558" s="224"/>
      <c r="HV1048558" s="224"/>
      <c r="HW1048558" s="224"/>
      <c r="HX1048558" s="224"/>
      <c r="HY1048558" s="224"/>
      <c r="HZ1048558" s="224"/>
      <c r="IA1048558" s="224"/>
      <c r="IB1048558" s="224"/>
      <c r="IC1048558" s="224"/>
      <c r="ID1048558" s="224"/>
      <c r="IE1048558" s="224"/>
      <c r="IF1048558" s="224"/>
      <c r="IG1048558" s="224"/>
      <c r="IH1048558" s="224"/>
      <c r="II1048558" s="224"/>
      <c r="IJ1048558" s="224"/>
      <c r="IK1048558" s="224"/>
      <c r="IL1048558" s="224"/>
      <c r="IM1048558" s="224"/>
      <c r="IN1048558" s="224"/>
      <c r="IO1048558" s="224"/>
      <c r="IP1048558" s="224"/>
      <c r="IQ1048558" s="224"/>
      <c r="IR1048558" s="224"/>
      <c r="IS1048558" s="224"/>
      <c r="IT1048558" s="224"/>
      <c r="IU1048558" s="224"/>
      <c r="IV1048558" s="224"/>
      <c r="IW1048558" s="224"/>
    </row>
    <row r="1048559" spans="3:257" s="282" customFormat="1" ht="12.75" customHeight="1">
      <c r="C1048559" s="283"/>
      <c r="D1048559" s="283"/>
      <c r="E1048559" s="283"/>
      <c r="F1048559" s="284"/>
      <c r="G1048559" s="224"/>
      <c r="H1048559" s="224"/>
      <c r="I1048559" s="224"/>
      <c r="J1048559" s="224"/>
      <c r="K1048559" s="224"/>
      <c r="L1048559" s="224"/>
      <c r="M1048559" s="224"/>
      <c r="N1048559" s="224"/>
      <c r="O1048559" s="224"/>
      <c r="P1048559" s="224"/>
      <c r="Q1048559" s="224"/>
      <c r="R1048559" s="224"/>
      <c r="S1048559" s="224"/>
      <c r="T1048559" s="224"/>
      <c r="U1048559" s="224"/>
      <c r="V1048559" s="224"/>
      <c r="W1048559" s="224"/>
      <c r="X1048559" s="224"/>
      <c r="Y1048559" s="224"/>
      <c r="Z1048559" s="224"/>
      <c r="AA1048559" s="224"/>
      <c r="AB1048559" s="224"/>
      <c r="AC1048559" s="224"/>
      <c r="AD1048559" s="224"/>
      <c r="AE1048559" s="224"/>
      <c r="AF1048559" s="224"/>
      <c r="AG1048559" s="224"/>
      <c r="AH1048559" s="224"/>
      <c r="AI1048559" s="224"/>
      <c r="AJ1048559" s="224"/>
      <c r="AK1048559" s="224"/>
      <c r="AL1048559" s="224"/>
      <c r="AM1048559" s="224"/>
      <c r="AN1048559" s="224"/>
      <c r="AO1048559" s="224"/>
      <c r="AP1048559" s="224"/>
      <c r="AQ1048559" s="224"/>
      <c r="AR1048559" s="224"/>
      <c r="AS1048559" s="224"/>
      <c r="AT1048559" s="224"/>
      <c r="AU1048559" s="224"/>
      <c r="AV1048559" s="224"/>
      <c r="AW1048559" s="224"/>
      <c r="AX1048559" s="224"/>
      <c r="AY1048559" s="224"/>
      <c r="AZ1048559" s="224"/>
      <c r="BA1048559" s="224"/>
      <c r="BB1048559" s="224"/>
      <c r="BC1048559" s="224"/>
      <c r="BD1048559" s="224"/>
      <c r="BE1048559" s="224"/>
      <c r="BF1048559" s="224"/>
      <c r="BG1048559" s="224"/>
      <c r="BH1048559" s="224"/>
      <c r="BI1048559" s="224"/>
      <c r="BJ1048559" s="224"/>
      <c r="BK1048559" s="224"/>
      <c r="BL1048559" s="224"/>
      <c r="BM1048559" s="224"/>
      <c r="BN1048559" s="224"/>
      <c r="BO1048559" s="224"/>
      <c r="BP1048559" s="224"/>
      <c r="BQ1048559" s="224"/>
      <c r="BR1048559" s="224"/>
      <c r="BS1048559" s="224"/>
      <c r="BT1048559" s="224"/>
      <c r="BU1048559" s="224"/>
      <c r="BV1048559" s="224"/>
      <c r="BW1048559" s="224"/>
      <c r="BX1048559" s="224"/>
      <c r="BY1048559" s="224"/>
      <c r="BZ1048559" s="224"/>
      <c r="CA1048559" s="224"/>
      <c r="CB1048559" s="224"/>
      <c r="CC1048559" s="224"/>
      <c r="CD1048559" s="224"/>
      <c r="CE1048559" s="224"/>
      <c r="CF1048559" s="224"/>
      <c r="CG1048559" s="224"/>
      <c r="CH1048559" s="224"/>
      <c r="CI1048559" s="224"/>
      <c r="CJ1048559" s="224"/>
      <c r="CK1048559" s="224"/>
      <c r="CL1048559" s="224"/>
      <c r="CM1048559" s="224"/>
      <c r="CN1048559" s="224"/>
      <c r="CO1048559" s="224"/>
      <c r="CP1048559" s="224"/>
      <c r="CQ1048559" s="224"/>
      <c r="CR1048559" s="224"/>
      <c r="CS1048559" s="224"/>
      <c r="CT1048559" s="224"/>
      <c r="CU1048559" s="224"/>
      <c r="CV1048559" s="224"/>
      <c r="CW1048559" s="224"/>
      <c r="CX1048559" s="224"/>
      <c r="CY1048559" s="224"/>
      <c r="CZ1048559" s="224"/>
      <c r="DA1048559" s="224"/>
      <c r="DB1048559" s="224"/>
      <c r="DC1048559" s="224"/>
      <c r="DD1048559" s="224"/>
      <c r="DE1048559" s="224"/>
      <c r="DF1048559" s="224"/>
      <c r="DG1048559" s="224"/>
      <c r="DH1048559" s="224"/>
      <c r="DI1048559" s="224"/>
      <c r="DJ1048559" s="224"/>
      <c r="DK1048559" s="224"/>
      <c r="DL1048559" s="224"/>
      <c r="DM1048559" s="224"/>
      <c r="DN1048559" s="224"/>
      <c r="DO1048559" s="224"/>
      <c r="DP1048559" s="224"/>
      <c r="DQ1048559" s="224"/>
      <c r="DR1048559" s="224"/>
      <c r="DS1048559" s="224"/>
      <c r="DT1048559" s="224"/>
      <c r="DU1048559" s="224"/>
      <c r="DV1048559" s="224"/>
      <c r="DW1048559" s="224"/>
      <c r="DX1048559" s="224"/>
      <c r="DY1048559" s="224"/>
      <c r="DZ1048559" s="224"/>
      <c r="EA1048559" s="224"/>
      <c r="EB1048559" s="224"/>
      <c r="EC1048559" s="224"/>
      <c r="ED1048559" s="224"/>
      <c r="EE1048559" s="224"/>
      <c r="EF1048559" s="224"/>
      <c r="EG1048559" s="224"/>
      <c r="EH1048559" s="224"/>
      <c r="EI1048559" s="224"/>
      <c r="EJ1048559" s="224"/>
      <c r="EK1048559" s="224"/>
      <c r="EL1048559" s="224"/>
      <c r="EM1048559" s="224"/>
      <c r="EN1048559" s="224"/>
      <c r="EO1048559" s="224"/>
      <c r="EP1048559" s="224"/>
      <c r="EQ1048559" s="224"/>
      <c r="ER1048559" s="224"/>
      <c r="ES1048559" s="224"/>
      <c r="ET1048559" s="224"/>
      <c r="EU1048559" s="224"/>
      <c r="EV1048559" s="224"/>
      <c r="EW1048559" s="224"/>
      <c r="EX1048559" s="224"/>
      <c r="EY1048559" s="224"/>
      <c r="EZ1048559" s="224"/>
      <c r="FA1048559" s="224"/>
      <c r="FB1048559" s="224"/>
      <c r="FC1048559" s="224"/>
      <c r="FD1048559" s="224"/>
      <c r="FE1048559" s="224"/>
      <c r="FF1048559" s="224"/>
      <c r="FG1048559" s="224"/>
      <c r="FH1048559" s="224"/>
      <c r="FI1048559" s="224"/>
      <c r="FJ1048559" s="224"/>
      <c r="FK1048559" s="224"/>
      <c r="FL1048559" s="224"/>
      <c r="FM1048559" s="224"/>
      <c r="FN1048559" s="224"/>
      <c r="FO1048559" s="224"/>
      <c r="FP1048559" s="224"/>
      <c r="FQ1048559" s="224"/>
      <c r="FR1048559" s="224"/>
      <c r="FS1048559" s="224"/>
      <c r="FT1048559" s="224"/>
      <c r="FU1048559" s="224"/>
      <c r="FV1048559" s="224"/>
      <c r="FW1048559" s="224"/>
      <c r="FX1048559" s="224"/>
      <c r="FY1048559" s="224"/>
      <c r="FZ1048559" s="224"/>
      <c r="GA1048559" s="224"/>
      <c r="GB1048559" s="224"/>
      <c r="GC1048559" s="224"/>
      <c r="GD1048559" s="224"/>
      <c r="GE1048559" s="224"/>
      <c r="GF1048559" s="224"/>
      <c r="GG1048559" s="224"/>
      <c r="GH1048559" s="224"/>
      <c r="GI1048559" s="224"/>
      <c r="GJ1048559" s="224"/>
      <c r="GK1048559" s="224"/>
      <c r="GL1048559" s="224"/>
      <c r="GM1048559" s="224"/>
      <c r="GN1048559" s="224"/>
      <c r="GO1048559" s="224"/>
      <c r="GP1048559" s="224"/>
      <c r="GQ1048559" s="224"/>
      <c r="GR1048559" s="224"/>
      <c r="GS1048559" s="224"/>
      <c r="GT1048559" s="224"/>
      <c r="GU1048559" s="224"/>
      <c r="GV1048559" s="224"/>
      <c r="GW1048559" s="224"/>
      <c r="GX1048559" s="224"/>
      <c r="GY1048559" s="224"/>
      <c r="GZ1048559" s="224"/>
      <c r="HA1048559" s="224"/>
      <c r="HB1048559" s="224"/>
      <c r="HC1048559" s="224"/>
      <c r="HD1048559" s="224"/>
      <c r="HE1048559" s="224"/>
      <c r="HF1048559" s="224"/>
      <c r="HG1048559" s="224"/>
      <c r="HH1048559" s="224"/>
      <c r="HI1048559" s="224"/>
      <c r="HJ1048559" s="224"/>
      <c r="HK1048559" s="224"/>
      <c r="HL1048559" s="224"/>
      <c r="HM1048559" s="224"/>
      <c r="HN1048559" s="224"/>
      <c r="HO1048559" s="224"/>
      <c r="HP1048559" s="224"/>
      <c r="HQ1048559" s="224"/>
      <c r="HR1048559" s="224"/>
      <c r="HS1048559" s="224"/>
      <c r="HT1048559" s="224"/>
      <c r="HU1048559" s="224"/>
      <c r="HV1048559" s="224"/>
      <c r="HW1048559" s="224"/>
      <c r="HX1048559" s="224"/>
      <c r="HY1048559" s="224"/>
      <c r="HZ1048559" s="224"/>
      <c r="IA1048559" s="224"/>
      <c r="IB1048559" s="224"/>
      <c r="IC1048559" s="224"/>
      <c r="ID1048559" s="224"/>
      <c r="IE1048559" s="224"/>
      <c r="IF1048559" s="224"/>
      <c r="IG1048559" s="224"/>
      <c r="IH1048559" s="224"/>
      <c r="II1048559" s="224"/>
      <c r="IJ1048559" s="224"/>
      <c r="IK1048559" s="224"/>
      <c r="IL1048559" s="224"/>
      <c r="IM1048559" s="224"/>
      <c r="IN1048559" s="224"/>
      <c r="IO1048559" s="224"/>
      <c r="IP1048559" s="224"/>
      <c r="IQ1048559" s="224"/>
      <c r="IR1048559" s="224"/>
      <c r="IS1048559" s="224"/>
      <c r="IT1048559" s="224"/>
      <c r="IU1048559" s="224"/>
      <c r="IV1048559" s="224"/>
      <c r="IW1048559" s="224"/>
    </row>
    <row r="1048560" spans="3:257" s="282" customFormat="1" ht="12.75" customHeight="1">
      <c r="C1048560" s="283"/>
      <c r="D1048560" s="283"/>
      <c r="E1048560" s="283"/>
      <c r="F1048560" s="284"/>
      <c r="G1048560" s="224"/>
      <c r="H1048560" s="224"/>
      <c r="I1048560" s="224"/>
      <c r="J1048560" s="224"/>
      <c r="K1048560" s="224"/>
      <c r="L1048560" s="224"/>
      <c r="M1048560" s="224"/>
      <c r="N1048560" s="224"/>
      <c r="O1048560" s="224"/>
      <c r="P1048560" s="224"/>
      <c r="Q1048560" s="224"/>
      <c r="R1048560" s="224"/>
      <c r="S1048560" s="224"/>
      <c r="T1048560" s="224"/>
      <c r="U1048560" s="224"/>
      <c r="V1048560" s="224"/>
      <c r="W1048560" s="224"/>
      <c r="X1048560" s="224"/>
      <c r="Y1048560" s="224"/>
      <c r="Z1048560" s="224"/>
      <c r="AA1048560" s="224"/>
      <c r="AB1048560" s="224"/>
      <c r="AC1048560" s="224"/>
      <c r="AD1048560" s="224"/>
      <c r="AE1048560" s="224"/>
      <c r="AF1048560" s="224"/>
      <c r="AG1048560" s="224"/>
      <c r="AH1048560" s="224"/>
      <c r="AI1048560" s="224"/>
      <c r="AJ1048560" s="224"/>
      <c r="AK1048560" s="224"/>
      <c r="AL1048560" s="224"/>
      <c r="AM1048560" s="224"/>
      <c r="AN1048560" s="224"/>
      <c r="AO1048560" s="224"/>
      <c r="AP1048560" s="224"/>
      <c r="AQ1048560" s="224"/>
      <c r="AR1048560" s="224"/>
      <c r="AS1048560" s="224"/>
      <c r="AT1048560" s="224"/>
      <c r="AU1048560" s="224"/>
      <c r="AV1048560" s="224"/>
      <c r="AW1048560" s="224"/>
      <c r="AX1048560" s="224"/>
      <c r="AY1048560" s="224"/>
      <c r="AZ1048560" s="224"/>
      <c r="BA1048560" s="224"/>
      <c r="BB1048560" s="224"/>
      <c r="BC1048560" s="224"/>
      <c r="BD1048560" s="224"/>
      <c r="BE1048560" s="224"/>
      <c r="BF1048560" s="224"/>
      <c r="BG1048560" s="224"/>
      <c r="BH1048560" s="224"/>
      <c r="BI1048560" s="224"/>
      <c r="BJ1048560" s="224"/>
      <c r="BK1048560" s="224"/>
      <c r="BL1048560" s="224"/>
      <c r="BM1048560" s="224"/>
      <c r="BN1048560" s="224"/>
      <c r="BO1048560" s="224"/>
      <c r="BP1048560" s="224"/>
      <c r="BQ1048560" s="224"/>
      <c r="BR1048560" s="224"/>
      <c r="BS1048560" s="224"/>
      <c r="BT1048560" s="224"/>
      <c r="BU1048560" s="224"/>
      <c r="BV1048560" s="224"/>
      <c r="BW1048560" s="224"/>
      <c r="BX1048560" s="224"/>
      <c r="BY1048560" s="224"/>
      <c r="BZ1048560" s="224"/>
      <c r="CA1048560" s="224"/>
      <c r="CB1048560" s="224"/>
      <c r="CC1048560" s="224"/>
      <c r="CD1048560" s="224"/>
      <c r="CE1048560" s="224"/>
      <c r="CF1048560" s="224"/>
      <c r="CG1048560" s="224"/>
      <c r="CH1048560" s="224"/>
      <c r="CI1048560" s="224"/>
      <c r="CJ1048560" s="224"/>
      <c r="CK1048560" s="224"/>
      <c r="CL1048560" s="224"/>
      <c r="CM1048560" s="224"/>
      <c r="CN1048560" s="224"/>
      <c r="CO1048560" s="224"/>
      <c r="CP1048560" s="224"/>
      <c r="CQ1048560" s="224"/>
      <c r="CR1048560" s="224"/>
      <c r="CS1048560" s="224"/>
      <c r="CT1048560" s="224"/>
      <c r="CU1048560" s="224"/>
      <c r="CV1048560" s="224"/>
      <c r="CW1048560" s="224"/>
      <c r="CX1048560" s="224"/>
      <c r="CY1048560" s="224"/>
      <c r="CZ1048560" s="224"/>
      <c r="DA1048560" s="224"/>
      <c r="DB1048560" s="224"/>
      <c r="DC1048560" s="224"/>
      <c r="DD1048560" s="224"/>
      <c r="DE1048560" s="224"/>
      <c r="DF1048560" s="224"/>
      <c r="DG1048560" s="224"/>
      <c r="DH1048560" s="224"/>
      <c r="DI1048560" s="224"/>
      <c r="DJ1048560" s="224"/>
      <c r="DK1048560" s="224"/>
      <c r="DL1048560" s="224"/>
      <c r="DM1048560" s="224"/>
      <c r="DN1048560" s="224"/>
      <c r="DO1048560" s="224"/>
      <c r="DP1048560" s="224"/>
      <c r="DQ1048560" s="224"/>
      <c r="DR1048560" s="224"/>
      <c r="DS1048560" s="224"/>
      <c r="DT1048560" s="224"/>
      <c r="DU1048560" s="224"/>
      <c r="DV1048560" s="224"/>
      <c r="DW1048560" s="224"/>
      <c r="DX1048560" s="224"/>
      <c r="DY1048560" s="224"/>
      <c r="DZ1048560" s="224"/>
      <c r="EA1048560" s="224"/>
      <c r="EB1048560" s="224"/>
      <c r="EC1048560" s="224"/>
      <c r="ED1048560" s="224"/>
      <c r="EE1048560" s="224"/>
      <c r="EF1048560" s="224"/>
      <c r="EG1048560" s="224"/>
      <c r="EH1048560" s="224"/>
      <c r="EI1048560" s="224"/>
      <c r="EJ1048560" s="224"/>
      <c r="EK1048560" s="224"/>
      <c r="EL1048560" s="224"/>
      <c r="EM1048560" s="224"/>
      <c r="EN1048560" s="224"/>
      <c r="EO1048560" s="224"/>
      <c r="EP1048560" s="224"/>
      <c r="EQ1048560" s="224"/>
      <c r="ER1048560" s="224"/>
      <c r="ES1048560" s="224"/>
      <c r="ET1048560" s="224"/>
      <c r="EU1048560" s="224"/>
      <c r="EV1048560" s="224"/>
      <c r="EW1048560" s="224"/>
      <c r="EX1048560" s="224"/>
      <c r="EY1048560" s="224"/>
      <c r="EZ1048560" s="224"/>
      <c r="FA1048560" s="224"/>
      <c r="FB1048560" s="224"/>
      <c r="FC1048560" s="224"/>
      <c r="FD1048560" s="224"/>
      <c r="FE1048560" s="224"/>
      <c r="FF1048560" s="224"/>
      <c r="FG1048560" s="224"/>
      <c r="FH1048560" s="224"/>
      <c r="FI1048560" s="224"/>
      <c r="FJ1048560" s="224"/>
      <c r="FK1048560" s="224"/>
      <c r="FL1048560" s="224"/>
      <c r="FM1048560" s="224"/>
      <c r="FN1048560" s="224"/>
      <c r="FO1048560" s="224"/>
      <c r="FP1048560" s="224"/>
      <c r="FQ1048560" s="224"/>
      <c r="FR1048560" s="224"/>
      <c r="FS1048560" s="224"/>
      <c r="FT1048560" s="224"/>
      <c r="FU1048560" s="224"/>
      <c r="FV1048560" s="224"/>
      <c r="FW1048560" s="224"/>
      <c r="FX1048560" s="224"/>
      <c r="FY1048560" s="224"/>
      <c r="FZ1048560" s="224"/>
      <c r="GA1048560" s="224"/>
      <c r="GB1048560" s="224"/>
      <c r="GC1048560" s="224"/>
      <c r="GD1048560" s="224"/>
      <c r="GE1048560" s="224"/>
      <c r="GF1048560" s="224"/>
      <c r="GG1048560" s="224"/>
      <c r="GH1048560" s="224"/>
      <c r="GI1048560" s="224"/>
      <c r="GJ1048560" s="224"/>
      <c r="GK1048560" s="224"/>
      <c r="GL1048560" s="224"/>
      <c r="GM1048560" s="224"/>
      <c r="GN1048560" s="224"/>
      <c r="GO1048560" s="224"/>
      <c r="GP1048560" s="224"/>
      <c r="GQ1048560" s="224"/>
      <c r="GR1048560" s="224"/>
      <c r="GS1048560" s="224"/>
      <c r="GT1048560" s="224"/>
      <c r="GU1048560" s="224"/>
      <c r="GV1048560" s="224"/>
      <c r="GW1048560" s="224"/>
      <c r="GX1048560" s="224"/>
      <c r="GY1048560" s="224"/>
      <c r="GZ1048560" s="224"/>
      <c r="HA1048560" s="224"/>
      <c r="HB1048560" s="224"/>
      <c r="HC1048560" s="224"/>
      <c r="HD1048560" s="224"/>
      <c r="HE1048560" s="224"/>
      <c r="HF1048560" s="224"/>
      <c r="HG1048560" s="224"/>
      <c r="HH1048560" s="224"/>
      <c r="HI1048560" s="224"/>
      <c r="HJ1048560" s="224"/>
      <c r="HK1048560" s="224"/>
      <c r="HL1048560" s="224"/>
      <c r="HM1048560" s="224"/>
      <c r="HN1048560" s="224"/>
      <c r="HO1048560" s="224"/>
      <c r="HP1048560" s="224"/>
      <c r="HQ1048560" s="224"/>
      <c r="HR1048560" s="224"/>
      <c r="HS1048560" s="224"/>
      <c r="HT1048560" s="224"/>
      <c r="HU1048560" s="224"/>
      <c r="HV1048560" s="224"/>
      <c r="HW1048560" s="224"/>
      <c r="HX1048560" s="224"/>
      <c r="HY1048560" s="224"/>
      <c r="HZ1048560" s="224"/>
      <c r="IA1048560" s="224"/>
      <c r="IB1048560" s="224"/>
      <c r="IC1048560" s="224"/>
      <c r="ID1048560" s="224"/>
      <c r="IE1048560" s="224"/>
      <c r="IF1048560" s="224"/>
      <c r="IG1048560" s="224"/>
      <c r="IH1048560" s="224"/>
      <c r="II1048560" s="224"/>
      <c r="IJ1048560" s="224"/>
      <c r="IK1048560" s="224"/>
      <c r="IL1048560" s="224"/>
      <c r="IM1048560" s="224"/>
      <c r="IN1048560" s="224"/>
      <c r="IO1048560" s="224"/>
      <c r="IP1048560" s="224"/>
      <c r="IQ1048560" s="224"/>
      <c r="IR1048560" s="224"/>
      <c r="IS1048560" s="224"/>
      <c r="IT1048560" s="224"/>
      <c r="IU1048560" s="224"/>
      <c r="IV1048560" s="224"/>
      <c r="IW1048560" s="224"/>
    </row>
    <row r="1048561" spans="3:257" s="282" customFormat="1" ht="12.75" customHeight="1">
      <c r="C1048561" s="283"/>
      <c r="D1048561" s="283"/>
      <c r="E1048561" s="283"/>
      <c r="F1048561" s="284"/>
      <c r="G1048561" s="224"/>
      <c r="H1048561" s="224"/>
      <c r="I1048561" s="224"/>
      <c r="J1048561" s="224"/>
      <c r="K1048561" s="224"/>
      <c r="L1048561" s="224"/>
      <c r="M1048561" s="224"/>
      <c r="N1048561" s="224"/>
      <c r="O1048561" s="224"/>
      <c r="P1048561" s="224"/>
      <c r="Q1048561" s="224"/>
      <c r="R1048561" s="224"/>
      <c r="S1048561" s="224"/>
      <c r="T1048561" s="224"/>
      <c r="U1048561" s="224"/>
      <c r="V1048561" s="224"/>
      <c r="W1048561" s="224"/>
      <c r="X1048561" s="224"/>
      <c r="Y1048561" s="224"/>
      <c r="Z1048561" s="224"/>
      <c r="AA1048561" s="224"/>
      <c r="AB1048561" s="224"/>
      <c r="AC1048561" s="224"/>
      <c r="AD1048561" s="224"/>
      <c r="AE1048561" s="224"/>
      <c r="AF1048561" s="224"/>
      <c r="AG1048561" s="224"/>
      <c r="AH1048561" s="224"/>
      <c r="AI1048561" s="224"/>
      <c r="AJ1048561" s="224"/>
      <c r="AK1048561" s="224"/>
      <c r="AL1048561" s="224"/>
      <c r="AM1048561" s="224"/>
      <c r="AN1048561" s="224"/>
      <c r="AO1048561" s="224"/>
      <c r="AP1048561" s="224"/>
      <c r="AQ1048561" s="224"/>
      <c r="AR1048561" s="224"/>
      <c r="AS1048561" s="224"/>
      <c r="AT1048561" s="224"/>
      <c r="AU1048561" s="224"/>
      <c r="AV1048561" s="224"/>
      <c r="AW1048561" s="224"/>
      <c r="AX1048561" s="224"/>
      <c r="AY1048561" s="224"/>
      <c r="AZ1048561" s="224"/>
      <c r="BA1048561" s="224"/>
      <c r="BB1048561" s="224"/>
      <c r="BC1048561" s="224"/>
      <c r="BD1048561" s="224"/>
      <c r="BE1048561" s="224"/>
      <c r="BF1048561" s="224"/>
      <c r="BG1048561" s="224"/>
      <c r="BH1048561" s="224"/>
      <c r="BI1048561" s="224"/>
      <c r="BJ1048561" s="224"/>
      <c r="BK1048561" s="224"/>
      <c r="BL1048561" s="224"/>
      <c r="BM1048561" s="224"/>
      <c r="BN1048561" s="224"/>
      <c r="BO1048561" s="224"/>
      <c r="BP1048561" s="224"/>
      <c r="BQ1048561" s="224"/>
      <c r="BR1048561" s="224"/>
      <c r="BS1048561" s="224"/>
      <c r="BT1048561" s="224"/>
      <c r="BU1048561" s="224"/>
      <c r="BV1048561" s="224"/>
      <c r="BW1048561" s="224"/>
      <c r="BX1048561" s="224"/>
      <c r="BY1048561" s="224"/>
      <c r="BZ1048561" s="224"/>
      <c r="CA1048561" s="224"/>
      <c r="CB1048561" s="224"/>
      <c r="CC1048561" s="224"/>
      <c r="CD1048561" s="224"/>
      <c r="CE1048561" s="224"/>
      <c r="CF1048561" s="224"/>
      <c r="CG1048561" s="224"/>
      <c r="CH1048561" s="224"/>
      <c r="CI1048561" s="224"/>
      <c r="CJ1048561" s="224"/>
      <c r="CK1048561" s="224"/>
      <c r="CL1048561" s="224"/>
      <c r="CM1048561" s="224"/>
      <c r="CN1048561" s="224"/>
      <c r="CO1048561" s="224"/>
      <c r="CP1048561" s="224"/>
      <c r="CQ1048561" s="224"/>
      <c r="CR1048561" s="224"/>
      <c r="CS1048561" s="224"/>
      <c r="CT1048561" s="224"/>
      <c r="CU1048561" s="224"/>
      <c r="CV1048561" s="224"/>
      <c r="CW1048561" s="224"/>
      <c r="CX1048561" s="224"/>
      <c r="CY1048561" s="224"/>
      <c r="CZ1048561" s="224"/>
      <c r="DA1048561" s="224"/>
      <c r="DB1048561" s="224"/>
      <c r="DC1048561" s="224"/>
      <c r="DD1048561" s="224"/>
      <c r="DE1048561" s="224"/>
      <c r="DF1048561" s="224"/>
      <c r="DG1048561" s="224"/>
      <c r="DH1048561" s="224"/>
      <c r="DI1048561" s="224"/>
      <c r="DJ1048561" s="224"/>
      <c r="DK1048561" s="224"/>
      <c r="DL1048561" s="224"/>
      <c r="DM1048561" s="224"/>
      <c r="DN1048561" s="224"/>
      <c r="DO1048561" s="224"/>
      <c r="DP1048561" s="224"/>
      <c r="DQ1048561" s="224"/>
      <c r="DR1048561" s="224"/>
      <c r="DS1048561" s="224"/>
      <c r="DT1048561" s="224"/>
      <c r="DU1048561" s="224"/>
      <c r="DV1048561" s="224"/>
      <c r="DW1048561" s="224"/>
      <c r="DX1048561" s="224"/>
      <c r="DY1048561" s="224"/>
      <c r="DZ1048561" s="224"/>
      <c r="EA1048561" s="224"/>
      <c r="EB1048561" s="224"/>
      <c r="EC1048561" s="224"/>
      <c r="ED1048561" s="224"/>
      <c r="EE1048561" s="224"/>
      <c r="EF1048561" s="224"/>
      <c r="EG1048561" s="224"/>
      <c r="EH1048561" s="224"/>
      <c r="EI1048561" s="224"/>
      <c r="EJ1048561" s="224"/>
      <c r="EK1048561" s="224"/>
      <c r="EL1048561" s="224"/>
      <c r="EM1048561" s="224"/>
      <c r="EN1048561" s="224"/>
      <c r="EO1048561" s="224"/>
      <c r="EP1048561" s="224"/>
      <c r="EQ1048561" s="224"/>
      <c r="ER1048561" s="224"/>
      <c r="ES1048561" s="224"/>
      <c r="ET1048561" s="224"/>
      <c r="EU1048561" s="224"/>
      <c r="EV1048561" s="224"/>
      <c r="EW1048561" s="224"/>
      <c r="EX1048561" s="224"/>
      <c r="EY1048561" s="224"/>
      <c r="EZ1048561" s="224"/>
      <c r="FA1048561" s="224"/>
      <c r="FB1048561" s="224"/>
      <c r="FC1048561" s="224"/>
      <c r="FD1048561" s="224"/>
      <c r="FE1048561" s="224"/>
      <c r="FF1048561" s="224"/>
      <c r="FG1048561" s="224"/>
      <c r="FH1048561" s="224"/>
      <c r="FI1048561" s="224"/>
      <c r="FJ1048561" s="224"/>
      <c r="FK1048561" s="224"/>
      <c r="FL1048561" s="224"/>
      <c r="FM1048561" s="224"/>
      <c r="FN1048561" s="224"/>
      <c r="FO1048561" s="224"/>
      <c r="FP1048561" s="224"/>
      <c r="FQ1048561" s="224"/>
      <c r="FR1048561" s="224"/>
      <c r="FS1048561" s="224"/>
      <c r="FT1048561" s="224"/>
      <c r="FU1048561" s="224"/>
      <c r="FV1048561" s="224"/>
      <c r="FW1048561" s="224"/>
      <c r="FX1048561" s="224"/>
      <c r="FY1048561" s="224"/>
      <c r="FZ1048561" s="224"/>
      <c r="GA1048561" s="224"/>
      <c r="GB1048561" s="224"/>
      <c r="GC1048561" s="224"/>
      <c r="GD1048561" s="224"/>
      <c r="GE1048561" s="224"/>
      <c r="GF1048561" s="224"/>
      <c r="GG1048561" s="224"/>
      <c r="GH1048561" s="224"/>
      <c r="GI1048561" s="224"/>
      <c r="GJ1048561" s="224"/>
      <c r="GK1048561" s="224"/>
      <c r="GL1048561" s="224"/>
      <c r="GM1048561" s="224"/>
      <c r="GN1048561" s="224"/>
      <c r="GO1048561" s="224"/>
      <c r="GP1048561" s="224"/>
      <c r="GQ1048561" s="224"/>
      <c r="GR1048561" s="224"/>
      <c r="GS1048561" s="224"/>
      <c r="GT1048561" s="224"/>
      <c r="GU1048561" s="224"/>
      <c r="GV1048561" s="224"/>
      <c r="GW1048561" s="224"/>
      <c r="GX1048561" s="224"/>
      <c r="GY1048561" s="224"/>
      <c r="GZ1048561" s="224"/>
      <c r="HA1048561" s="224"/>
      <c r="HB1048561" s="224"/>
      <c r="HC1048561" s="224"/>
      <c r="HD1048561" s="224"/>
      <c r="HE1048561" s="224"/>
      <c r="HF1048561" s="224"/>
      <c r="HG1048561" s="224"/>
      <c r="HH1048561" s="224"/>
      <c r="HI1048561" s="224"/>
      <c r="HJ1048561" s="224"/>
      <c r="HK1048561" s="224"/>
      <c r="HL1048561" s="224"/>
      <c r="HM1048561" s="224"/>
      <c r="HN1048561" s="224"/>
      <c r="HO1048561" s="224"/>
      <c r="HP1048561" s="224"/>
      <c r="HQ1048561" s="224"/>
      <c r="HR1048561" s="224"/>
      <c r="HS1048561" s="224"/>
      <c r="HT1048561" s="224"/>
      <c r="HU1048561" s="224"/>
      <c r="HV1048561" s="224"/>
      <c r="HW1048561" s="224"/>
      <c r="HX1048561" s="224"/>
      <c r="HY1048561" s="224"/>
      <c r="HZ1048561" s="224"/>
      <c r="IA1048561" s="224"/>
      <c r="IB1048561" s="224"/>
      <c r="IC1048561" s="224"/>
      <c r="ID1048561" s="224"/>
      <c r="IE1048561" s="224"/>
      <c r="IF1048561" s="224"/>
      <c r="IG1048561" s="224"/>
      <c r="IH1048561" s="224"/>
      <c r="II1048561" s="224"/>
      <c r="IJ1048561" s="224"/>
      <c r="IK1048561" s="224"/>
      <c r="IL1048561" s="224"/>
      <c r="IM1048561" s="224"/>
      <c r="IN1048561" s="224"/>
      <c r="IO1048561" s="224"/>
      <c r="IP1048561" s="224"/>
      <c r="IQ1048561" s="224"/>
      <c r="IR1048561" s="224"/>
      <c r="IS1048561" s="224"/>
      <c r="IT1048561" s="224"/>
      <c r="IU1048561" s="224"/>
      <c r="IV1048561" s="224"/>
      <c r="IW1048561" s="224"/>
    </row>
    <row r="1048562" spans="3:257" s="282" customFormat="1" ht="12.75" customHeight="1">
      <c r="C1048562" s="283"/>
      <c r="D1048562" s="283"/>
      <c r="E1048562" s="283"/>
      <c r="F1048562" s="284"/>
      <c r="G1048562" s="224"/>
      <c r="H1048562" s="224"/>
      <c r="I1048562" s="224"/>
      <c r="J1048562" s="224"/>
      <c r="K1048562" s="224"/>
      <c r="L1048562" s="224"/>
      <c r="M1048562" s="224"/>
      <c r="N1048562" s="224"/>
      <c r="O1048562" s="224"/>
      <c r="P1048562" s="224"/>
      <c r="Q1048562" s="224"/>
      <c r="R1048562" s="224"/>
      <c r="S1048562" s="224"/>
      <c r="T1048562" s="224"/>
      <c r="U1048562" s="224"/>
      <c r="V1048562" s="224"/>
      <c r="W1048562" s="224"/>
      <c r="X1048562" s="224"/>
      <c r="Y1048562" s="224"/>
      <c r="Z1048562" s="224"/>
      <c r="AA1048562" s="224"/>
      <c r="AB1048562" s="224"/>
      <c r="AC1048562" s="224"/>
      <c r="AD1048562" s="224"/>
      <c r="AE1048562" s="224"/>
      <c r="AF1048562" s="224"/>
      <c r="AG1048562" s="224"/>
      <c r="AH1048562" s="224"/>
      <c r="AI1048562" s="224"/>
      <c r="AJ1048562" s="224"/>
      <c r="AK1048562" s="224"/>
      <c r="AL1048562" s="224"/>
      <c r="AM1048562" s="224"/>
      <c r="AN1048562" s="224"/>
      <c r="AO1048562" s="224"/>
      <c r="AP1048562" s="224"/>
      <c r="AQ1048562" s="224"/>
      <c r="AR1048562" s="224"/>
      <c r="AS1048562" s="224"/>
      <c r="AT1048562" s="224"/>
      <c r="AU1048562" s="224"/>
      <c r="AV1048562" s="224"/>
      <c r="AW1048562" s="224"/>
      <c r="AX1048562" s="224"/>
      <c r="AY1048562" s="224"/>
      <c r="AZ1048562" s="224"/>
      <c r="BA1048562" s="224"/>
      <c r="BB1048562" s="224"/>
      <c r="BC1048562" s="224"/>
      <c r="BD1048562" s="224"/>
      <c r="BE1048562" s="224"/>
      <c r="BF1048562" s="224"/>
      <c r="BG1048562" s="224"/>
      <c r="BH1048562" s="224"/>
      <c r="BI1048562" s="224"/>
      <c r="BJ1048562" s="224"/>
      <c r="BK1048562" s="224"/>
      <c r="BL1048562" s="224"/>
      <c r="BM1048562" s="224"/>
      <c r="BN1048562" s="224"/>
      <c r="BO1048562" s="224"/>
      <c r="BP1048562" s="224"/>
      <c r="BQ1048562" s="224"/>
      <c r="BR1048562" s="224"/>
      <c r="BS1048562" s="224"/>
      <c r="BT1048562" s="224"/>
      <c r="BU1048562" s="224"/>
      <c r="BV1048562" s="224"/>
      <c r="BW1048562" s="224"/>
      <c r="BX1048562" s="224"/>
      <c r="BY1048562" s="224"/>
      <c r="BZ1048562" s="224"/>
      <c r="CA1048562" s="224"/>
      <c r="CB1048562" s="224"/>
      <c r="CC1048562" s="224"/>
      <c r="CD1048562" s="224"/>
      <c r="CE1048562" s="224"/>
      <c r="CF1048562" s="224"/>
      <c r="CG1048562" s="224"/>
      <c r="CH1048562" s="224"/>
      <c r="CI1048562" s="224"/>
      <c r="CJ1048562" s="224"/>
      <c r="CK1048562" s="224"/>
      <c r="CL1048562" s="224"/>
      <c r="CM1048562" s="224"/>
      <c r="CN1048562" s="224"/>
      <c r="CO1048562" s="224"/>
      <c r="CP1048562" s="224"/>
      <c r="CQ1048562" s="224"/>
      <c r="CR1048562" s="224"/>
      <c r="CS1048562" s="224"/>
      <c r="CT1048562" s="224"/>
      <c r="CU1048562" s="224"/>
      <c r="CV1048562" s="224"/>
      <c r="CW1048562" s="224"/>
      <c r="CX1048562" s="224"/>
      <c r="CY1048562" s="224"/>
      <c r="CZ1048562" s="224"/>
      <c r="DA1048562" s="224"/>
      <c r="DB1048562" s="224"/>
      <c r="DC1048562" s="224"/>
      <c r="DD1048562" s="224"/>
      <c r="DE1048562" s="224"/>
      <c r="DF1048562" s="224"/>
      <c r="DG1048562" s="224"/>
      <c r="DH1048562" s="224"/>
      <c r="DI1048562" s="224"/>
      <c r="DJ1048562" s="224"/>
      <c r="DK1048562" s="224"/>
      <c r="DL1048562" s="224"/>
      <c r="DM1048562" s="224"/>
      <c r="DN1048562" s="224"/>
      <c r="DO1048562" s="224"/>
      <c r="DP1048562" s="224"/>
      <c r="DQ1048562" s="224"/>
      <c r="DR1048562" s="224"/>
      <c r="DS1048562" s="224"/>
      <c r="DT1048562" s="224"/>
      <c r="DU1048562" s="224"/>
      <c r="DV1048562" s="224"/>
      <c r="DW1048562" s="224"/>
      <c r="DX1048562" s="224"/>
      <c r="DY1048562" s="224"/>
      <c r="DZ1048562" s="224"/>
      <c r="EA1048562" s="224"/>
      <c r="EB1048562" s="224"/>
      <c r="EC1048562" s="224"/>
      <c r="ED1048562" s="224"/>
      <c r="EE1048562" s="224"/>
      <c r="EF1048562" s="224"/>
      <c r="EG1048562" s="224"/>
      <c r="EH1048562" s="224"/>
      <c r="EI1048562" s="224"/>
      <c r="EJ1048562" s="224"/>
      <c r="EK1048562" s="224"/>
      <c r="EL1048562" s="224"/>
      <c r="EM1048562" s="224"/>
      <c r="EN1048562" s="224"/>
      <c r="EO1048562" s="224"/>
      <c r="EP1048562" s="224"/>
      <c r="EQ1048562" s="224"/>
      <c r="ER1048562" s="224"/>
      <c r="ES1048562" s="224"/>
      <c r="ET1048562" s="224"/>
      <c r="EU1048562" s="224"/>
      <c r="EV1048562" s="224"/>
      <c r="EW1048562" s="224"/>
      <c r="EX1048562" s="224"/>
      <c r="EY1048562" s="224"/>
      <c r="EZ1048562" s="224"/>
      <c r="FA1048562" s="224"/>
      <c r="FB1048562" s="224"/>
      <c r="FC1048562" s="224"/>
      <c r="FD1048562" s="224"/>
      <c r="FE1048562" s="224"/>
      <c r="FF1048562" s="224"/>
      <c r="FG1048562" s="224"/>
      <c r="FH1048562" s="224"/>
      <c r="FI1048562" s="224"/>
      <c r="FJ1048562" s="224"/>
      <c r="FK1048562" s="224"/>
      <c r="FL1048562" s="224"/>
      <c r="FM1048562" s="224"/>
      <c r="FN1048562" s="224"/>
      <c r="FO1048562" s="224"/>
      <c r="FP1048562" s="224"/>
      <c r="FQ1048562" s="224"/>
      <c r="FR1048562" s="224"/>
      <c r="FS1048562" s="224"/>
      <c r="FT1048562" s="224"/>
      <c r="FU1048562" s="224"/>
      <c r="FV1048562" s="224"/>
      <c r="FW1048562" s="224"/>
      <c r="FX1048562" s="224"/>
      <c r="FY1048562" s="224"/>
      <c r="FZ1048562" s="224"/>
      <c r="GA1048562" s="224"/>
      <c r="GB1048562" s="224"/>
      <c r="GC1048562" s="224"/>
      <c r="GD1048562" s="224"/>
      <c r="GE1048562" s="224"/>
      <c r="GF1048562" s="224"/>
      <c r="GG1048562" s="224"/>
      <c r="GH1048562" s="224"/>
      <c r="GI1048562" s="224"/>
      <c r="GJ1048562" s="224"/>
      <c r="GK1048562" s="224"/>
      <c r="GL1048562" s="224"/>
      <c r="GM1048562" s="224"/>
      <c r="GN1048562" s="224"/>
      <c r="GO1048562" s="224"/>
      <c r="GP1048562" s="224"/>
      <c r="GQ1048562" s="224"/>
      <c r="GR1048562" s="224"/>
      <c r="GS1048562" s="224"/>
      <c r="GT1048562" s="224"/>
      <c r="GU1048562" s="224"/>
      <c r="GV1048562" s="224"/>
      <c r="GW1048562" s="224"/>
      <c r="GX1048562" s="224"/>
      <c r="GY1048562" s="224"/>
      <c r="GZ1048562" s="224"/>
      <c r="HA1048562" s="224"/>
      <c r="HB1048562" s="224"/>
      <c r="HC1048562" s="224"/>
      <c r="HD1048562" s="224"/>
      <c r="HE1048562" s="224"/>
      <c r="HF1048562" s="224"/>
      <c r="HG1048562" s="224"/>
      <c r="HH1048562" s="224"/>
      <c r="HI1048562" s="224"/>
      <c r="HJ1048562" s="224"/>
      <c r="HK1048562" s="224"/>
      <c r="HL1048562" s="224"/>
      <c r="HM1048562" s="224"/>
      <c r="HN1048562" s="224"/>
      <c r="HO1048562" s="224"/>
      <c r="HP1048562" s="224"/>
      <c r="HQ1048562" s="224"/>
      <c r="HR1048562" s="224"/>
      <c r="HS1048562" s="224"/>
      <c r="HT1048562" s="224"/>
      <c r="HU1048562" s="224"/>
      <c r="HV1048562" s="224"/>
      <c r="HW1048562" s="224"/>
      <c r="HX1048562" s="224"/>
      <c r="HY1048562" s="224"/>
      <c r="HZ1048562" s="224"/>
      <c r="IA1048562" s="224"/>
      <c r="IB1048562" s="224"/>
      <c r="IC1048562" s="224"/>
      <c r="ID1048562" s="224"/>
      <c r="IE1048562" s="224"/>
      <c r="IF1048562" s="224"/>
      <c r="IG1048562" s="224"/>
      <c r="IH1048562" s="224"/>
      <c r="II1048562" s="224"/>
      <c r="IJ1048562" s="224"/>
      <c r="IK1048562" s="224"/>
      <c r="IL1048562" s="224"/>
      <c r="IM1048562" s="224"/>
      <c r="IN1048562" s="224"/>
      <c r="IO1048562" s="224"/>
      <c r="IP1048562" s="224"/>
      <c r="IQ1048562" s="224"/>
      <c r="IR1048562" s="224"/>
      <c r="IS1048562" s="224"/>
      <c r="IT1048562" s="224"/>
      <c r="IU1048562" s="224"/>
      <c r="IV1048562" s="224"/>
      <c r="IW1048562" s="224"/>
    </row>
    <row r="1048563" spans="3:257" s="282" customFormat="1" ht="12.75" customHeight="1">
      <c r="C1048563" s="283"/>
      <c r="D1048563" s="283"/>
      <c r="E1048563" s="283"/>
      <c r="F1048563" s="284"/>
      <c r="G1048563" s="224"/>
      <c r="H1048563" s="224"/>
      <c r="I1048563" s="224"/>
      <c r="J1048563" s="224"/>
      <c r="K1048563" s="224"/>
      <c r="L1048563" s="224"/>
      <c r="M1048563" s="224"/>
      <c r="N1048563" s="224"/>
      <c r="O1048563" s="224"/>
      <c r="P1048563" s="224"/>
      <c r="Q1048563" s="224"/>
      <c r="R1048563" s="224"/>
      <c r="S1048563" s="224"/>
      <c r="T1048563" s="224"/>
      <c r="U1048563" s="224"/>
      <c r="V1048563" s="224"/>
      <c r="W1048563" s="224"/>
      <c r="X1048563" s="224"/>
      <c r="Y1048563" s="224"/>
      <c r="Z1048563" s="224"/>
      <c r="AA1048563" s="224"/>
      <c r="AB1048563" s="224"/>
      <c r="AC1048563" s="224"/>
      <c r="AD1048563" s="224"/>
      <c r="AE1048563" s="224"/>
      <c r="AF1048563" s="224"/>
      <c r="AG1048563" s="224"/>
      <c r="AH1048563" s="224"/>
      <c r="AI1048563" s="224"/>
      <c r="AJ1048563" s="224"/>
      <c r="AK1048563" s="224"/>
      <c r="AL1048563" s="224"/>
      <c r="AM1048563" s="224"/>
      <c r="AN1048563" s="224"/>
      <c r="AO1048563" s="224"/>
      <c r="AP1048563" s="224"/>
      <c r="AQ1048563" s="224"/>
      <c r="AR1048563" s="224"/>
      <c r="AS1048563" s="224"/>
      <c r="AT1048563" s="224"/>
      <c r="AU1048563" s="224"/>
      <c r="AV1048563" s="224"/>
      <c r="AW1048563" s="224"/>
      <c r="AX1048563" s="224"/>
      <c r="AY1048563" s="224"/>
      <c r="AZ1048563" s="224"/>
      <c r="BA1048563" s="224"/>
      <c r="BB1048563" s="224"/>
      <c r="BC1048563" s="224"/>
      <c r="BD1048563" s="224"/>
      <c r="BE1048563" s="224"/>
      <c r="BF1048563" s="224"/>
      <c r="BG1048563" s="224"/>
      <c r="BH1048563" s="224"/>
      <c r="BI1048563" s="224"/>
      <c r="BJ1048563" s="224"/>
      <c r="BK1048563" s="224"/>
      <c r="BL1048563" s="224"/>
      <c r="BM1048563" s="224"/>
      <c r="BN1048563" s="224"/>
      <c r="BO1048563" s="224"/>
      <c r="BP1048563" s="224"/>
      <c r="BQ1048563" s="224"/>
      <c r="BR1048563" s="224"/>
      <c r="BS1048563" s="224"/>
      <c r="BT1048563" s="224"/>
      <c r="BU1048563" s="224"/>
      <c r="BV1048563" s="224"/>
      <c r="BW1048563" s="224"/>
      <c r="BX1048563" s="224"/>
      <c r="BY1048563" s="224"/>
      <c r="BZ1048563" s="224"/>
      <c r="CA1048563" s="224"/>
      <c r="CB1048563" s="224"/>
      <c r="CC1048563" s="224"/>
      <c r="CD1048563" s="224"/>
      <c r="CE1048563" s="224"/>
      <c r="CF1048563" s="224"/>
      <c r="CG1048563" s="224"/>
      <c r="CH1048563" s="224"/>
      <c r="CI1048563" s="224"/>
      <c r="CJ1048563" s="224"/>
      <c r="CK1048563" s="224"/>
      <c r="CL1048563" s="224"/>
      <c r="CM1048563" s="224"/>
      <c r="CN1048563" s="224"/>
      <c r="CO1048563" s="224"/>
      <c r="CP1048563" s="224"/>
      <c r="CQ1048563" s="224"/>
      <c r="CR1048563" s="224"/>
      <c r="CS1048563" s="224"/>
      <c r="CT1048563" s="224"/>
      <c r="CU1048563" s="224"/>
      <c r="CV1048563" s="224"/>
      <c r="CW1048563" s="224"/>
      <c r="CX1048563" s="224"/>
      <c r="CY1048563" s="224"/>
      <c r="CZ1048563" s="224"/>
      <c r="DA1048563" s="224"/>
      <c r="DB1048563" s="224"/>
      <c r="DC1048563" s="224"/>
      <c r="DD1048563" s="224"/>
      <c r="DE1048563" s="224"/>
      <c r="DF1048563" s="224"/>
      <c r="DG1048563" s="224"/>
      <c r="DH1048563" s="224"/>
      <c r="DI1048563" s="224"/>
      <c r="DJ1048563" s="224"/>
      <c r="DK1048563" s="224"/>
      <c r="DL1048563" s="224"/>
      <c r="DM1048563" s="224"/>
      <c r="DN1048563" s="224"/>
      <c r="DO1048563" s="224"/>
      <c r="DP1048563" s="224"/>
      <c r="DQ1048563" s="224"/>
      <c r="DR1048563" s="224"/>
      <c r="DS1048563" s="224"/>
      <c r="DT1048563" s="224"/>
      <c r="DU1048563" s="224"/>
      <c r="DV1048563" s="224"/>
      <c r="DW1048563" s="224"/>
      <c r="DX1048563" s="224"/>
      <c r="DY1048563" s="224"/>
      <c r="DZ1048563" s="224"/>
      <c r="EA1048563" s="224"/>
      <c r="EB1048563" s="224"/>
      <c r="EC1048563" s="224"/>
      <c r="ED1048563" s="224"/>
      <c r="EE1048563" s="224"/>
      <c r="EF1048563" s="224"/>
      <c r="EG1048563" s="224"/>
      <c r="EH1048563" s="224"/>
      <c r="EI1048563" s="224"/>
      <c r="EJ1048563" s="224"/>
      <c r="EK1048563" s="224"/>
      <c r="EL1048563" s="224"/>
      <c r="EM1048563" s="224"/>
      <c r="EN1048563" s="224"/>
      <c r="EO1048563" s="224"/>
      <c r="EP1048563" s="224"/>
      <c r="EQ1048563" s="224"/>
      <c r="ER1048563" s="224"/>
      <c r="ES1048563" s="224"/>
      <c r="ET1048563" s="224"/>
      <c r="EU1048563" s="224"/>
      <c r="EV1048563" s="224"/>
      <c r="EW1048563" s="224"/>
      <c r="EX1048563" s="224"/>
      <c r="EY1048563" s="224"/>
      <c r="EZ1048563" s="224"/>
      <c r="FA1048563" s="224"/>
      <c r="FB1048563" s="224"/>
      <c r="FC1048563" s="224"/>
      <c r="FD1048563" s="224"/>
      <c r="FE1048563" s="224"/>
      <c r="FF1048563" s="224"/>
      <c r="FG1048563" s="224"/>
      <c r="FH1048563" s="224"/>
      <c r="FI1048563" s="224"/>
      <c r="FJ1048563" s="224"/>
      <c r="FK1048563" s="224"/>
      <c r="FL1048563" s="224"/>
      <c r="FM1048563" s="224"/>
      <c r="FN1048563" s="224"/>
      <c r="FO1048563" s="224"/>
      <c r="FP1048563" s="224"/>
      <c r="FQ1048563" s="224"/>
      <c r="FR1048563" s="224"/>
      <c r="FS1048563" s="224"/>
      <c r="FT1048563" s="224"/>
      <c r="FU1048563" s="224"/>
      <c r="FV1048563" s="224"/>
      <c r="FW1048563" s="224"/>
      <c r="FX1048563" s="224"/>
      <c r="FY1048563" s="224"/>
      <c r="FZ1048563" s="224"/>
      <c r="GA1048563" s="224"/>
      <c r="GB1048563" s="224"/>
      <c r="GC1048563" s="224"/>
      <c r="GD1048563" s="224"/>
      <c r="GE1048563" s="224"/>
      <c r="GF1048563" s="224"/>
      <c r="GG1048563" s="224"/>
      <c r="GH1048563" s="224"/>
      <c r="GI1048563" s="224"/>
      <c r="GJ1048563" s="224"/>
      <c r="GK1048563" s="224"/>
      <c r="GL1048563" s="224"/>
      <c r="GM1048563" s="224"/>
      <c r="GN1048563" s="224"/>
      <c r="GO1048563" s="224"/>
      <c r="GP1048563" s="224"/>
      <c r="GQ1048563" s="224"/>
      <c r="GR1048563" s="224"/>
      <c r="GS1048563" s="224"/>
      <c r="GT1048563" s="224"/>
      <c r="GU1048563" s="224"/>
      <c r="GV1048563" s="224"/>
      <c r="GW1048563" s="224"/>
      <c r="GX1048563" s="224"/>
      <c r="GY1048563" s="224"/>
      <c r="GZ1048563" s="224"/>
      <c r="HA1048563" s="224"/>
      <c r="HB1048563" s="224"/>
      <c r="HC1048563" s="224"/>
      <c r="HD1048563" s="224"/>
      <c r="HE1048563" s="224"/>
      <c r="HF1048563" s="224"/>
      <c r="HG1048563" s="224"/>
      <c r="HH1048563" s="224"/>
      <c r="HI1048563" s="224"/>
      <c r="HJ1048563" s="224"/>
      <c r="HK1048563" s="224"/>
      <c r="HL1048563" s="224"/>
      <c r="HM1048563" s="224"/>
      <c r="HN1048563" s="224"/>
      <c r="HO1048563" s="224"/>
      <c r="HP1048563" s="224"/>
      <c r="HQ1048563" s="224"/>
      <c r="HR1048563" s="224"/>
      <c r="HS1048563" s="224"/>
      <c r="HT1048563" s="224"/>
      <c r="HU1048563" s="224"/>
      <c r="HV1048563" s="224"/>
      <c r="HW1048563" s="224"/>
      <c r="HX1048563" s="224"/>
      <c r="HY1048563" s="224"/>
      <c r="HZ1048563" s="224"/>
      <c r="IA1048563" s="224"/>
      <c r="IB1048563" s="224"/>
      <c r="IC1048563" s="224"/>
      <c r="ID1048563" s="224"/>
      <c r="IE1048563" s="224"/>
      <c r="IF1048563" s="224"/>
      <c r="IG1048563" s="224"/>
      <c r="IH1048563" s="224"/>
      <c r="II1048563" s="224"/>
      <c r="IJ1048563" s="224"/>
      <c r="IK1048563" s="224"/>
      <c r="IL1048563" s="224"/>
      <c r="IM1048563" s="224"/>
      <c r="IN1048563" s="224"/>
      <c r="IO1048563" s="224"/>
      <c r="IP1048563" s="224"/>
      <c r="IQ1048563" s="224"/>
      <c r="IR1048563" s="224"/>
      <c r="IS1048563" s="224"/>
      <c r="IT1048563" s="224"/>
      <c r="IU1048563" s="224"/>
      <c r="IV1048563" s="224"/>
      <c r="IW1048563" s="224"/>
    </row>
    <row r="1048564" spans="3:257" s="282" customFormat="1" ht="12.75" customHeight="1">
      <c r="C1048564" s="283"/>
      <c r="D1048564" s="283"/>
      <c r="E1048564" s="283"/>
      <c r="F1048564" s="284"/>
      <c r="G1048564" s="224"/>
      <c r="H1048564" s="224"/>
      <c r="I1048564" s="224"/>
      <c r="J1048564" s="224"/>
      <c r="K1048564" s="224"/>
      <c r="L1048564" s="224"/>
      <c r="M1048564" s="224"/>
      <c r="N1048564" s="224"/>
      <c r="O1048564" s="224"/>
      <c r="P1048564" s="224"/>
      <c r="Q1048564" s="224"/>
      <c r="R1048564" s="224"/>
      <c r="S1048564" s="224"/>
      <c r="T1048564" s="224"/>
      <c r="U1048564" s="224"/>
      <c r="V1048564" s="224"/>
      <c r="W1048564" s="224"/>
      <c r="X1048564" s="224"/>
      <c r="Y1048564" s="224"/>
      <c r="Z1048564" s="224"/>
      <c r="AA1048564" s="224"/>
      <c r="AB1048564" s="224"/>
      <c r="AC1048564" s="224"/>
      <c r="AD1048564" s="224"/>
      <c r="AE1048564" s="224"/>
      <c r="AF1048564" s="224"/>
      <c r="AG1048564" s="224"/>
      <c r="AH1048564" s="224"/>
      <c r="AI1048564" s="224"/>
      <c r="AJ1048564" s="224"/>
      <c r="AK1048564" s="224"/>
      <c r="AL1048564" s="224"/>
      <c r="AM1048564" s="224"/>
      <c r="AN1048564" s="224"/>
      <c r="AO1048564" s="224"/>
      <c r="AP1048564" s="224"/>
      <c r="AQ1048564" s="224"/>
      <c r="AR1048564" s="224"/>
      <c r="AS1048564" s="224"/>
      <c r="AT1048564" s="224"/>
      <c r="AU1048564" s="224"/>
      <c r="AV1048564" s="224"/>
      <c r="AW1048564" s="224"/>
      <c r="AX1048564" s="224"/>
      <c r="AY1048564" s="224"/>
      <c r="AZ1048564" s="224"/>
      <c r="BA1048564" s="224"/>
      <c r="BB1048564" s="224"/>
      <c r="BC1048564" s="224"/>
      <c r="BD1048564" s="224"/>
      <c r="BE1048564" s="224"/>
      <c r="BF1048564" s="224"/>
      <c r="BG1048564" s="224"/>
      <c r="BH1048564" s="224"/>
      <c r="BI1048564" s="224"/>
      <c r="BJ1048564" s="224"/>
      <c r="BK1048564" s="224"/>
      <c r="BL1048564" s="224"/>
      <c r="BM1048564" s="224"/>
      <c r="BN1048564" s="224"/>
      <c r="BO1048564" s="224"/>
      <c r="BP1048564" s="224"/>
      <c r="BQ1048564" s="224"/>
      <c r="BR1048564" s="224"/>
      <c r="BS1048564" s="224"/>
      <c r="BT1048564" s="224"/>
      <c r="BU1048564" s="224"/>
      <c r="BV1048564" s="224"/>
      <c r="BW1048564" s="224"/>
      <c r="BX1048564" s="224"/>
      <c r="BY1048564" s="224"/>
      <c r="BZ1048564" s="224"/>
      <c r="CA1048564" s="224"/>
      <c r="CB1048564" s="224"/>
      <c r="CC1048564" s="224"/>
      <c r="CD1048564" s="224"/>
      <c r="CE1048564" s="224"/>
      <c r="CF1048564" s="224"/>
      <c r="CG1048564" s="224"/>
      <c r="CH1048564" s="224"/>
      <c r="CI1048564" s="224"/>
      <c r="CJ1048564" s="224"/>
      <c r="CK1048564" s="224"/>
      <c r="CL1048564" s="224"/>
      <c r="CM1048564" s="224"/>
      <c r="CN1048564" s="224"/>
      <c r="CO1048564" s="224"/>
      <c r="CP1048564" s="224"/>
      <c r="CQ1048564" s="224"/>
      <c r="CR1048564" s="224"/>
      <c r="CS1048564" s="224"/>
      <c r="CT1048564" s="224"/>
      <c r="CU1048564" s="224"/>
      <c r="CV1048564" s="224"/>
      <c r="CW1048564" s="224"/>
      <c r="CX1048564" s="224"/>
      <c r="CY1048564" s="224"/>
      <c r="CZ1048564" s="224"/>
      <c r="DA1048564" s="224"/>
      <c r="DB1048564" s="224"/>
      <c r="DC1048564" s="224"/>
      <c r="DD1048564" s="224"/>
      <c r="DE1048564" s="224"/>
      <c r="DF1048564" s="224"/>
      <c r="DG1048564" s="224"/>
      <c r="DH1048564" s="224"/>
      <c r="DI1048564" s="224"/>
      <c r="DJ1048564" s="224"/>
      <c r="DK1048564" s="224"/>
      <c r="DL1048564" s="224"/>
      <c r="DM1048564" s="224"/>
      <c r="DN1048564" s="224"/>
      <c r="DO1048564" s="224"/>
      <c r="DP1048564" s="224"/>
      <c r="DQ1048564" s="224"/>
      <c r="DR1048564" s="224"/>
      <c r="DS1048564" s="224"/>
      <c r="DT1048564" s="224"/>
      <c r="DU1048564" s="224"/>
      <c r="DV1048564" s="224"/>
      <c r="DW1048564" s="224"/>
      <c r="DX1048564" s="224"/>
      <c r="DY1048564" s="224"/>
      <c r="DZ1048564" s="224"/>
      <c r="EA1048564" s="224"/>
      <c r="EB1048564" s="224"/>
      <c r="EC1048564" s="224"/>
      <c r="ED1048564" s="224"/>
      <c r="EE1048564" s="224"/>
      <c r="EF1048564" s="224"/>
      <c r="EG1048564" s="224"/>
      <c r="EH1048564" s="224"/>
      <c r="EI1048564" s="224"/>
      <c r="EJ1048564" s="224"/>
      <c r="EK1048564" s="224"/>
      <c r="EL1048564" s="224"/>
      <c r="EM1048564" s="224"/>
      <c r="EN1048564" s="224"/>
      <c r="EO1048564" s="224"/>
      <c r="EP1048564" s="224"/>
      <c r="EQ1048564" s="224"/>
      <c r="ER1048564" s="224"/>
      <c r="ES1048564" s="224"/>
      <c r="ET1048564" s="224"/>
      <c r="EU1048564" s="224"/>
      <c r="EV1048564" s="224"/>
      <c r="EW1048564" s="224"/>
      <c r="EX1048564" s="224"/>
      <c r="EY1048564" s="224"/>
      <c r="EZ1048564" s="224"/>
      <c r="FA1048564" s="224"/>
      <c r="FB1048564" s="224"/>
      <c r="FC1048564" s="224"/>
      <c r="FD1048564" s="224"/>
      <c r="FE1048564" s="224"/>
      <c r="FF1048564" s="224"/>
      <c r="FG1048564" s="224"/>
      <c r="FH1048564" s="224"/>
      <c r="FI1048564" s="224"/>
      <c r="FJ1048564" s="224"/>
      <c r="FK1048564" s="224"/>
      <c r="FL1048564" s="224"/>
      <c r="FM1048564" s="224"/>
      <c r="FN1048564" s="224"/>
      <c r="FO1048564" s="224"/>
      <c r="FP1048564" s="224"/>
      <c r="FQ1048564" s="224"/>
      <c r="FR1048564" s="224"/>
      <c r="FS1048564" s="224"/>
      <c r="FT1048564" s="224"/>
      <c r="FU1048564" s="224"/>
      <c r="FV1048564" s="224"/>
      <c r="FW1048564" s="224"/>
      <c r="FX1048564" s="224"/>
      <c r="FY1048564" s="224"/>
      <c r="FZ1048564" s="224"/>
      <c r="GA1048564" s="224"/>
      <c r="GB1048564" s="224"/>
      <c r="GC1048564" s="224"/>
      <c r="GD1048564" s="224"/>
      <c r="GE1048564" s="224"/>
      <c r="GF1048564" s="224"/>
      <c r="GG1048564" s="224"/>
      <c r="GH1048564" s="224"/>
      <c r="GI1048564" s="224"/>
      <c r="GJ1048564" s="224"/>
      <c r="GK1048564" s="224"/>
      <c r="GL1048564" s="224"/>
      <c r="GM1048564" s="224"/>
      <c r="GN1048564" s="224"/>
      <c r="GO1048564" s="224"/>
      <c r="GP1048564" s="224"/>
      <c r="GQ1048564" s="224"/>
      <c r="GR1048564" s="224"/>
      <c r="GS1048564" s="224"/>
      <c r="GT1048564" s="224"/>
      <c r="GU1048564" s="224"/>
      <c r="GV1048564" s="224"/>
      <c r="GW1048564" s="224"/>
      <c r="GX1048564" s="224"/>
      <c r="GY1048564" s="224"/>
      <c r="GZ1048564" s="224"/>
      <c r="HA1048564" s="224"/>
      <c r="HB1048564" s="224"/>
      <c r="HC1048564" s="224"/>
      <c r="HD1048564" s="224"/>
      <c r="HE1048564" s="224"/>
      <c r="HF1048564" s="224"/>
      <c r="HG1048564" s="224"/>
      <c r="HH1048564" s="224"/>
      <c r="HI1048564" s="224"/>
      <c r="HJ1048564" s="224"/>
      <c r="HK1048564" s="224"/>
      <c r="HL1048564" s="224"/>
      <c r="HM1048564" s="224"/>
      <c r="HN1048564" s="224"/>
      <c r="HO1048564" s="224"/>
      <c r="HP1048564" s="224"/>
      <c r="HQ1048564" s="224"/>
      <c r="HR1048564" s="224"/>
      <c r="HS1048564" s="224"/>
      <c r="HT1048564" s="224"/>
      <c r="HU1048564" s="224"/>
      <c r="HV1048564" s="224"/>
      <c r="HW1048564" s="224"/>
      <c r="HX1048564" s="224"/>
      <c r="HY1048564" s="224"/>
      <c r="HZ1048564" s="224"/>
      <c r="IA1048564" s="224"/>
      <c r="IB1048564" s="224"/>
      <c r="IC1048564" s="224"/>
      <c r="ID1048564" s="224"/>
      <c r="IE1048564" s="224"/>
      <c r="IF1048564" s="224"/>
      <c r="IG1048564" s="224"/>
      <c r="IH1048564" s="224"/>
      <c r="II1048564" s="224"/>
      <c r="IJ1048564" s="224"/>
      <c r="IK1048564" s="224"/>
      <c r="IL1048564" s="224"/>
      <c r="IM1048564" s="224"/>
      <c r="IN1048564" s="224"/>
      <c r="IO1048564" s="224"/>
      <c r="IP1048564" s="224"/>
      <c r="IQ1048564" s="224"/>
      <c r="IR1048564" s="224"/>
      <c r="IS1048564" s="224"/>
      <c r="IT1048564" s="224"/>
      <c r="IU1048564" s="224"/>
      <c r="IV1048564" s="224"/>
      <c r="IW1048564" s="224"/>
    </row>
    <row r="1048565" spans="3:257" s="282" customFormat="1" ht="12.75" customHeight="1">
      <c r="C1048565" s="283"/>
      <c r="D1048565" s="283"/>
      <c r="E1048565" s="283"/>
      <c r="F1048565" s="284"/>
      <c r="G1048565" s="224"/>
      <c r="H1048565" s="224"/>
      <c r="I1048565" s="224"/>
      <c r="J1048565" s="224"/>
      <c r="K1048565" s="224"/>
      <c r="L1048565" s="224"/>
      <c r="M1048565" s="224"/>
      <c r="N1048565" s="224"/>
      <c r="O1048565" s="224"/>
      <c r="P1048565" s="224"/>
      <c r="Q1048565" s="224"/>
      <c r="R1048565" s="224"/>
      <c r="S1048565" s="224"/>
      <c r="T1048565" s="224"/>
      <c r="U1048565" s="224"/>
      <c r="V1048565" s="224"/>
      <c r="W1048565" s="224"/>
      <c r="X1048565" s="224"/>
      <c r="Y1048565" s="224"/>
      <c r="Z1048565" s="224"/>
      <c r="AA1048565" s="224"/>
      <c r="AB1048565" s="224"/>
      <c r="AC1048565" s="224"/>
      <c r="AD1048565" s="224"/>
      <c r="AE1048565" s="224"/>
      <c r="AF1048565" s="224"/>
      <c r="AG1048565" s="224"/>
      <c r="AH1048565" s="224"/>
      <c r="AI1048565" s="224"/>
      <c r="AJ1048565" s="224"/>
      <c r="AK1048565" s="224"/>
      <c r="AL1048565" s="224"/>
      <c r="AM1048565" s="224"/>
      <c r="AN1048565" s="224"/>
      <c r="AO1048565" s="224"/>
      <c r="AP1048565" s="224"/>
      <c r="AQ1048565" s="224"/>
      <c r="AR1048565" s="224"/>
      <c r="AS1048565" s="224"/>
      <c r="AT1048565" s="224"/>
      <c r="AU1048565" s="224"/>
      <c r="AV1048565" s="224"/>
      <c r="AW1048565" s="224"/>
      <c r="AX1048565" s="224"/>
      <c r="AY1048565" s="224"/>
      <c r="AZ1048565" s="224"/>
      <c r="BA1048565" s="224"/>
      <c r="BB1048565" s="224"/>
      <c r="BC1048565" s="224"/>
      <c r="BD1048565" s="224"/>
      <c r="BE1048565" s="224"/>
      <c r="BF1048565" s="224"/>
      <c r="BG1048565" s="224"/>
      <c r="BH1048565" s="224"/>
      <c r="BI1048565" s="224"/>
      <c r="BJ1048565" s="224"/>
      <c r="BK1048565" s="224"/>
      <c r="BL1048565" s="224"/>
      <c r="BM1048565" s="224"/>
      <c r="BN1048565" s="224"/>
      <c r="BO1048565" s="224"/>
      <c r="BP1048565" s="224"/>
      <c r="BQ1048565" s="224"/>
      <c r="BR1048565" s="224"/>
      <c r="BS1048565" s="224"/>
      <c r="BT1048565" s="224"/>
      <c r="BU1048565" s="224"/>
      <c r="BV1048565" s="224"/>
      <c r="BW1048565" s="224"/>
      <c r="BX1048565" s="224"/>
      <c r="BY1048565" s="224"/>
      <c r="BZ1048565" s="224"/>
      <c r="CA1048565" s="224"/>
      <c r="CB1048565" s="224"/>
      <c r="CC1048565" s="224"/>
      <c r="CD1048565" s="224"/>
      <c r="CE1048565" s="224"/>
      <c r="CF1048565" s="224"/>
      <c r="CG1048565" s="224"/>
      <c r="CH1048565" s="224"/>
      <c r="CI1048565" s="224"/>
      <c r="CJ1048565" s="224"/>
      <c r="CK1048565" s="224"/>
      <c r="CL1048565" s="224"/>
      <c r="CM1048565" s="224"/>
      <c r="CN1048565" s="224"/>
      <c r="CO1048565" s="224"/>
      <c r="CP1048565" s="224"/>
      <c r="CQ1048565" s="224"/>
      <c r="CR1048565" s="224"/>
      <c r="CS1048565" s="224"/>
      <c r="CT1048565" s="224"/>
      <c r="CU1048565" s="224"/>
      <c r="CV1048565" s="224"/>
      <c r="CW1048565" s="224"/>
      <c r="CX1048565" s="224"/>
      <c r="CY1048565" s="224"/>
      <c r="CZ1048565" s="224"/>
      <c r="DA1048565" s="224"/>
      <c r="DB1048565" s="224"/>
      <c r="DC1048565" s="224"/>
      <c r="DD1048565" s="224"/>
      <c r="DE1048565" s="224"/>
      <c r="DF1048565" s="224"/>
      <c r="DG1048565" s="224"/>
      <c r="DH1048565" s="224"/>
      <c r="DI1048565" s="224"/>
      <c r="DJ1048565" s="224"/>
      <c r="DK1048565" s="224"/>
      <c r="DL1048565" s="224"/>
      <c r="DM1048565" s="224"/>
      <c r="DN1048565" s="224"/>
      <c r="DO1048565" s="224"/>
      <c r="DP1048565" s="224"/>
      <c r="DQ1048565" s="224"/>
      <c r="DR1048565" s="224"/>
      <c r="DS1048565" s="224"/>
      <c r="DT1048565" s="224"/>
      <c r="DU1048565" s="224"/>
      <c r="DV1048565" s="224"/>
      <c r="DW1048565" s="224"/>
      <c r="DX1048565" s="224"/>
      <c r="DY1048565" s="224"/>
      <c r="DZ1048565" s="224"/>
      <c r="EA1048565" s="224"/>
      <c r="EB1048565" s="224"/>
      <c r="EC1048565" s="224"/>
      <c r="ED1048565" s="224"/>
      <c r="EE1048565" s="224"/>
      <c r="EF1048565" s="224"/>
      <c r="EG1048565" s="224"/>
      <c r="EH1048565" s="224"/>
      <c r="EI1048565" s="224"/>
      <c r="EJ1048565" s="224"/>
      <c r="EK1048565" s="224"/>
      <c r="EL1048565" s="224"/>
      <c r="EM1048565" s="224"/>
      <c r="EN1048565" s="224"/>
      <c r="EO1048565" s="224"/>
      <c r="EP1048565" s="224"/>
      <c r="EQ1048565" s="224"/>
      <c r="ER1048565" s="224"/>
      <c r="ES1048565" s="224"/>
      <c r="ET1048565" s="224"/>
      <c r="EU1048565" s="224"/>
      <c r="EV1048565" s="224"/>
      <c r="EW1048565" s="224"/>
      <c r="EX1048565" s="224"/>
      <c r="EY1048565" s="224"/>
      <c r="EZ1048565" s="224"/>
      <c r="FA1048565" s="224"/>
      <c r="FB1048565" s="224"/>
      <c r="FC1048565" s="224"/>
      <c r="FD1048565" s="224"/>
      <c r="FE1048565" s="224"/>
      <c r="FF1048565" s="224"/>
      <c r="FG1048565" s="224"/>
      <c r="FH1048565" s="224"/>
      <c r="FI1048565" s="224"/>
      <c r="FJ1048565" s="224"/>
      <c r="FK1048565" s="224"/>
      <c r="FL1048565" s="224"/>
      <c r="FM1048565" s="224"/>
      <c r="FN1048565" s="224"/>
      <c r="FO1048565" s="224"/>
      <c r="FP1048565" s="224"/>
      <c r="FQ1048565" s="224"/>
      <c r="FR1048565" s="224"/>
      <c r="FS1048565" s="224"/>
      <c r="FT1048565" s="224"/>
      <c r="FU1048565" s="224"/>
      <c r="FV1048565" s="224"/>
      <c r="FW1048565" s="224"/>
      <c r="FX1048565" s="224"/>
      <c r="FY1048565" s="224"/>
      <c r="FZ1048565" s="224"/>
      <c r="GA1048565" s="224"/>
      <c r="GB1048565" s="224"/>
      <c r="GC1048565" s="224"/>
      <c r="GD1048565" s="224"/>
      <c r="GE1048565" s="224"/>
      <c r="GF1048565" s="224"/>
      <c r="GG1048565" s="224"/>
      <c r="GH1048565" s="224"/>
      <c r="GI1048565" s="224"/>
      <c r="GJ1048565" s="224"/>
      <c r="GK1048565" s="224"/>
      <c r="GL1048565" s="224"/>
      <c r="GM1048565" s="224"/>
      <c r="GN1048565" s="224"/>
      <c r="GO1048565" s="224"/>
      <c r="GP1048565" s="224"/>
      <c r="GQ1048565" s="224"/>
      <c r="GR1048565" s="224"/>
      <c r="GS1048565" s="224"/>
      <c r="GT1048565" s="224"/>
      <c r="GU1048565" s="224"/>
      <c r="GV1048565" s="224"/>
      <c r="GW1048565" s="224"/>
      <c r="GX1048565" s="224"/>
      <c r="GY1048565" s="224"/>
      <c r="GZ1048565" s="224"/>
      <c r="HA1048565" s="224"/>
      <c r="HB1048565" s="224"/>
      <c r="HC1048565" s="224"/>
      <c r="HD1048565" s="224"/>
      <c r="HE1048565" s="224"/>
      <c r="HF1048565" s="224"/>
      <c r="HG1048565" s="224"/>
      <c r="HH1048565" s="224"/>
      <c r="HI1048565" s="224"/>
      <c r="HJ1048565" s="224"/>
      <c r="HK1048565" s="224"/>
      <c r="HL1048565" s="224"/>
      <c r="HM1048565" s="224"/>
      <c r="HN1048565" s="224"/>
      <c r="HO1048565" s="224"/>
      <c r="HP1048565" s="224"/>
      <c r="HQ1048565" s="224"/>
      <c r="HR1048565" s="224"/>
      <c r="HS1048565" s="224"/>
      <c r="HT1048565" s="224"/>
      <c r="HU1048565" s="224"/>
      <c r="HV1048565" s="224"/>
      <c r="HW1048565" s="224"/>
      <c r="HX1048565" s="224"/>
      <c r="HY1048565" s="224"/>
      <c r="HZ1048565" s="224"/>
      <c r="IA1048565" s="224"/>
      <c r="IB1048565" s="224"/>
      <c r="IC1048565" s="224"/>
      <c r="ID1048565" s="224"/>
      <c r="IE1048565" s="224"/>
      <c r="IF1048565" s="224"/>
      <c r="IG1048565" s="224"/>
      <c r="IH1048565" s="224"/>
      <c r="II1048565" s="224"/>
      <c r="IJ1048565" s="224"/>
      <c r="IK1048565" s="224"/>
      <c r="IL1048565" s="224"/>
      <c r="IM1048565" s="224"/>
      <c r="IN1048565" s="224"/>
      <c r="IO1048565" s="224"/>
      <c r="IP1048565" s="224"/>
      <c r="IQ1048565" s="224"/>
      <c r="IR1048565" s="224"/>
      <c r="IS1048565" s="224"/>
      <c r="IT1048565" s="224"/>
      <c r="IU1048565" s="224"/>
      <c r="IV1048565" s="224"/>
      <c r="IW1048565" s="224"/>
    </row>
    <row r="1048566" spans="3:257" s="282" customFormat="1" ht="12.75" customHeight="1">
      <c r="C1048566" s="283"/>
      <c r="D1048566" s="283"/>
      <c r="E1048566" s="283"/>
      <c r="F1048566" s="284"/>
      <c r="G1048566" s="224"/>
      <c r="H1048566" s="224"/>
      <c r="I1048566" s="224"/>
      <c r="J1048566" s="224"/>
      <c r="K1048566" s="224"/>
      <c r="L1048566" s="224"/>
      <c r="M1048566" s="224"/>
      <c r="N1048566" s="224"/>
      <c r="O1048566" s="224"/>
      <c r="P1048566" s="224"/>
      <c r="Q1048566" s="224"/>
      <c r="R1048566" s="224"/>
      <c r="S1048566" s="224"/>
      <c r="T1048566" s="224"/>
      <c r="U1048566" s="224"/>
      <c r="V1048566" s="224"/>
      <c r="W1048566" s="224"/>
      <c r="X1048566" s="224"/>
      <c r="Y1048566" s="224"/>
      <c r="Z1048566" s="224"/>
      <c r="AA1048566" s="224"/>
      <c r="AB1048566" s="224"/>
      <c r="AC1048566" s="224"/>
      <c r="AD1048566" s="224"/>
      <c r="AE1048566" s="224"/>
      <c r="AF1048566" s="224"/>
      <c r="AG1048566" s="224"/>
      <c r="AH1048566" s="224"/>
      <c r="AI1048566" s="224"/>
      <c r="AJ1048566" s="224"/>
      <c r="AK1048566" s="224"/>
      <c r="AL1048566" s="224"/>
      <c r="AM1048566" s="224"/>
      <c r="AN1048566" s="224"/>
      <c r="AO1048566" s="224"/>
      <c r="AP1048566" s="224"/>
      <c r="AQ1048566" s="224"/>
      <c r="AR1048566" s="224"/>
      <c r="AS1048566" s="224"/>
      <c r="AT1048566" s="224"/>
      <c r="AU1048566" s="224"/>
      <c r="AV1048566" s="224"/>
      <c r="AW1048566" s="224"/>
      <c r="AX1048566" s="224"/>
      <c r="AY1048566" s="224"/>
      <c r="AZ1048566" s="224"/>
      <c r="BA1048566" s="224"/>
      <c r="BB1048566" s="224"/>
      <c r="BC1048566" s="224"/>
      <c r="BD1048566" s="224"/>
      <c r="BE1048566" s="224"/>
      <c r="BF1048566" s="224"/>
      <c r="BG1048566" s="224"/>
      <c r="BH1048566" s="224"/>
      <c r="BI1048566" s="224"/>
      <c r="BJ1048566" s="224"/>
      <c r="BK1048566" s="224"/>
      <c r="BL1048566" s="224"/>
      <c r="BM1048566" s="224"/>
      <c r="BN1048566" s="224"/>
      <c r="BO1048566" s="224"/>
      <c r="BP1048566" s="224"/>
      <c r="BQ1048566" s="224"/>
      <c r="BR1048566" s="224"/>
      <c r="BS1048566" s="224"/>
      <c r="BT1048566" s="224"/>
      <c r="BU1048566" s="224"/>
      <c r="BV1048566" s="224"/>
      <c r="BW1048566" s="224"/>
      <c r="BX1048566" s="224"/>
      <c r="BY1048566" s="224"/>
      <c r="BZ1048566" s="224"/>
      <c r="CA1048566" s="224"/>
      <c r="CB1048566" s="224"/>
      <c r="CC1048566" s="224"/>
      <c r="CD1048566" s="224"/>
      <c r="CE1048566" s="224"/>
      <c r="CF1048566" s="224"/>
      <c r="CG1048566" s="224"/>
      <c r="CH1048566" s="224"/>
      <c r="CI1048566" s="224"/>
      <c r="CJ1048566" s="224"/>
      <c r="CK1048566" s="224"/>
      <c r="CL1048566" s="224"/>
      <c r="CM1048566" s="224"/>
      <c r="CN1048566" s="224"/>
      <c r="CO1048566" s="224"/>
      <c r="CP1048566" s="224"/>
      <c r="CQ1048566" s="224"/>
      <c r="CR1048566" s="224"/>
      <c r="CS1048566" s="224"/>
      <c r="CT1048566" s="224"/>
      <c r="CU1048566" s="224"/>
      <c r="CV1048566" s="224"/>
      <c r="CW1048566" s="224"/>
      <c r="CX1048566" s="224"/>
      <c r="CY1048566" s="224"/>
      <c r="CZ1048566" s="224"/>
      <c r="DA1048566" s="224"/>
      <c r="DB1048566" s="224"/>
      <c r="DC1048566" s="224"/>
      <c r="DD1048566" s="224"/>
      <c r="DE1048566" s="224"/>
      <c r="DF1048566" s="224"/>
      <c r="DG1048566" s="224"/>
      <c r="DH1048566" s="224"/>
      <c r="DI1048566" s="224"/>
      <c r="DJ1048566" s="224"/>
      <c r="DK1048566" s="224"/>
      <c r="DL1048566" s="224"/>
      <c r="DM1048566" s="224"/>
      <c r="DN1048566" s="224"/>
      <c r="DO1048566" s="224"/>
      <c r="DP1048566" s="224"/>
      <c r="DQ1048566" s="224"/>
      <c r="DR1048566" s="224"/>
      <c r="DS1048566" s="224"/>
      <c r="DT1048566" s="224"/>
      <c r="DU1048566" s="224"/>
      <c r="DV1048566" s="224"/>
      <c r="DW1048566" s="224"/>
      <c r="DX1048566" s="224"/>
      <c r="DY1048566" s="224"/>
      <c r="DZ1048566" s="224"/>
      <c r="EA1048566" s="224"/>
      <c r="EB1048566" s="224"/>
      <c r="EC1048566" s="224"/>
      <c r="ED1048566" s="224"/>
      <c r="EE1048566" s="224"/>
      <c r="EF1048566" s="224"/>
      <c r="EG1048566" s="224"/>
      <c r="EH1048566" s="224"/>
      <c r="EI1048566" s="224"/>
      <c r="EJ1048566" s="224"/>
      <c r="EK1048566" s="224"/>
      <c r="EL1048566" s="224"/>
      <c r="EM1048566" s="224"/>
      <c r="EN1048566" s="224"/>
      <c r="EO1048566" s="224"/>
      <c r="EP1048566" s="224"/>
      <c r="EQ1048566" s="224"/>
      <c r="ER1048566" s="224"/>
      <c r="ES1048566" s="224"/>
      <c r="ET1048566" s="224"/>
      <c r="EU1048566" s="224"/>
      <c r="EV1048566" s="224"/>
      <c r="EW1048566" s="224"/>
      <c r="EX1048566" s="224"/>
      <c r="EY1048566" s="224"/>
      <c r="EZ1048566" s="224"/>
      <c r="FA1048566" s="224"/>
      <c r="FB1048566" s="224"/>
      <c r="FC1048566" s="224"/>
      <c r="FD1048566" s="224"/>
      <c r="FE1048566" s="224"/>
      <c r="FF1048566" s="224"/>
      <c r="FG1048566" s="224"/>
      <c r="FH1048566" s="224"/>
      <c r="FI1048566" s="224"/>
      <c r="FJ1048566" s="224"/>
      <c r="FK1048566" s="224"/>
      <c r="FL1048566" s="224"/>
      <c r="FM1048566" s="224"/>
      <c r="FN1048566" s="224"/>
      <c r="FO1048566" s="224"/>
      <c r="FP1048566" s="224"/>
      <c r="FQ1048566" s="224"/>
      <c r="FR1048566" s="224"/>
      <c r="FS1048566" s="224"/>
      <c r="FT1048566" s="224"/>
      <c r="FU1048566" s="224"/>
      <c r="FV1048566" s="224"/>
      <c r="FW1048566" s="224"/>
      <c r="FX1048566" s="224"/>
      <c r="FY1048566" s="224"/>
      <c r="FZ1048566" s="224"/>
      <c r="GA1048566" s="224"/>
      <c r="GB1048566" s="224"/>
      <c r="GC1048566" s="224"/>
      <c r="GD1048566" s="224"/>
      <c r="GE1048566" s="224"/>
      <c r="GF1048566" s="224"/>
      <c r="GG1048566" s="224"/>
      <c r="GH1048566" s="224"/>
      <c r="GI1048566" s="224"/>
      <c r="GJ1048566" s="224"/>
      <c r="GK1048566" s="224"/>
      <c r="GL1048566" s="224"/>
      <c r="GM1048566" s="224"/>
      <c r="GN1048566" s="224"/>
      <c r="GO1048566" s="224"/>
      <c r="GP1048566" s="224"/>
      <c r="GQ1048566" s="224"/>
      <c r="GR1048566" s="224"/>
      <c r="GS1048566" s="224"/>
      <c r="GT1048566" s="224"/>
      <c r="GU1048566" s="224"/>
      <c r="GV1048566" s="224"/>
      <c r="GW1048566" s="224"/>
      <c r="GX1048566" s="224"/>
      <c r="GY1048566" s="224"/>
      <c r="GZ1048566" s="224"/>
      <c r="HA1048566" s="224"/>
      <c r="HB1048566" s="224"/>
      <c r="HC1048566" s="224"/>
      <c r="HD1048566" s="224"/>
      <c r="HE1048566" s="224"/>
      <c r="HF1048566" s="224"/>
      <c r="HG1048566" s="224"/>
      <c r="HH1048566" s="224"/>
      <c r="HI1048566" s="224"/>
      <c r="HJ1048566" s="224"/>
      <c r="HK1048566" s="224"/>
      <c r="HL1048566" s="224"/>
      <c r="HM1048566" s="224"/>
      <c r="HN1048566" s="224"/>
      <c r="HO1048566" s="224"/>
      <c r="HP1048566" s="224"/>
      <c r="HQ1048566" s="224"/>
      <c r="HR1048566" s="224"/>
      <c r="HS1048566" s="224"/>
      <c r="HT1048566" s="224"/>
      <c r="HU1048566" s="224"/>
      <c r="HV1048566" s="224"/>
      <c r="HW1048566" s="224"/>
      <c r="HX1048566" s="224"/>
      <c r="HY1048566" s="224"/>
      <c r="HZ1048566" s="224"/>
      <c r="IA1048566" s="224"/>
      <c r="IB1048566" s="224"/>
      <c r="IC1048566" s="224"/>
      <c r="ID1048566" s="224"/>
      <c r="IE1048566" s="224"/>
      <c r="IF1048566" s="224"/>
      <c r="IG1048566" s="224"/>
      <c r="IH1048566" s="224"/>
      <c r="II1048566" s="224"/>
      <c r="IJ1048566" s="224"/>
      <c r="IK1048566" s="224"/>
      <c r="IL1048566" s="224"/>
      <c r="IM1048566" s="224"/>
      <c r="IN1048566" s="224"/>
      <c r="IO1048566" s="224"/>
      <c r="IP1048566" s="224"/>
      <c r="IQ1048566" s="224"/>
      <c r="IR1048566" s="224"/>
      <c r="IS1048566" s="224"/>
      <c r="IT1048566" s="224"/>
      <c r="IU1048566" s="224"/>
      <c r="IV1048566" s="224"/>
      <c r="IW1048566" s="224"/>
    </row>
    <row r="1048567" spans="3:257" s="282" customFormat="1" ht="12.75" customHeight="1">
      <c r="C1048567" s="283"/>
      <c r="D1048567" s="283"/>
      <c r="E1048567" s="283"/>
      <c r="F1048567" s="284"/>
      <c r="G1048567" s="224"/>
      <c r="H1048567" s="224"/>
      <c r="I1048567" s="224"/>
      <c r="J1048567" s="224"/>
      <c r="K1048567" s="224"/>
      <c r="L1048567" s="224"/>
      <c r="M1048567" s="224"/>
      <c r="N1048567" s="224"/>
      <c r="O1048567" s="224"/>
      <c r="P1048567" s="224"/>
      <c r="Q1048567" s="224"/>
      <c r="R1048567" s="224"/>
      <c r="S1048567" s="224"/>
      <c r="T1048567" s="224"/>
      <c r="U1048567" s="224"/>
      <c r="V1048567" s="224"/>
      <c r="W1048567" s="224"/>
      <c r="X1048567" s="224"/>
      <c r="Y1048567" s="224"/>
      <c r="Z1048567" s="224"/>
      <c r="AA1048567" s="224"/>
      <c r="AB1048567" s="224"/>
      <c r="AC1048567" s="224"/>
      <c r="AD1048567" s="224"/>
      <c r="AE1048567" s="224"/>
      <c r="AF1048567" s="224"/>
      <c r="AG1048567" s="224"/>
      <c r="AH1048567" s="224"/>
      <c r="AI1048567" s="224"/>
      <c r="AJ1048567" s="224"/>
      <c r="AK1048567" s="224"/>
      <c r="AL1048567" s="224"/>
      <c r="AM1048567" s="224"/>
      <c r="AN1048567" s="224"/>
      <c r="AO1048567" s="224"/>
      <c r="AP1048567" s="224"/>
      <c r="AQ1048567" s="224"/>
      <c r="AR1048567" s="224"/>
      <c r="AS1048567" s="224"/>
      <c r="AT1048567" s="224"/>
      <c r="AU1048567" s="224"/>
      <c r="AV1048567" s="224"/>
      <c r="AW1048567" s="224"/>
      <c r="AX1048567" s="224"/>
      <c r="AY1048567" s="224"/>
      <c r="AZ1048567" s="224"/>
      <c r="BA1048567" s="224"/>
      <c r="BB1048567" s="224"/>
      <c r="BC1048567" s="224"/>
      <c r="BD1048567" s="224"/>
      <c r="BE1048567" s="224"/>
      <c r="BF1048567" s="224"/>
      <c r="BG1048567" s="224"/>
      <c r="BH1048567" s="224"/>
      <c r="BI1048567" s="224"/>
      <c r="BJ1048567" s="224"/>
      <c r="BK1048567" s="224"/>
      <c r="BL1048567" s="224"/>
      <c r="BM1048567" s="224"/>
      <c r="BN1048567" s="224"/>
      <c r="BO1048567" s="224"/>
      <c r="BP1048567" s="224"/>
      <c r="BQ1048567" s="224"/>
      <c r="BR1048567" s="224"/>
      <c r="BS1048567" s="224"/>
      <c r="BT1048567" s="224"/>
      <c r="BU1048567" s="224"/>
      <c r="BV1048567" s="224"/>
      <c r="BW1048567" s="224"/>
      <c r="BX1048567" s="224"/>
      <c r="BY1048567" s="224"/>
      <c r="BZ1048567" s="224"/>
      <c r="CA1048567" s="224"/>
      <c r="CB1048567" s="224"/>
      <c r="CC1048567" s="224"/>
      <c r="CD1048567" s="224"/>
      <c r="CE1048567" s="224"/>
      <c r="CF1048567" s="224"/>
      <c r="CG1048567" s="224"/>
      <c r="CH1048567" s="224"/>
      <c r="CI1048567" s="224"/>
      <c r="CJ1048567" s="224"/>
      <c r="CK1048567" s="224"/>
      <c r="CL1048567" s="224"/>
      <c r="CM1048567" s="224"/>
      <c r="CN1048567" s="224"/>
      <c r="CO1048567" s="224"/>
      <c r="CP1048567" s="224"/>
      <c r="CQ1048567" s="224"/>
      <c r="CR1048567" s="224"/>
      <c r="CS1048567" s="224"/>
      <c r="CT1048567" s="224"/>
      <c r="CU1048567" s="224"/>
      <c r="CV1048567" s="224"/>
      <c r="CW1048567" s="224"/>
      <c r="CX1048567" s="224"/>
      <c r="CY1048567" s="224"/>
      <c r="CZ1048567" s="224"/>
      <c r="DA1048567" s="224"/>
      <c r="DB1048567" s="224"/>
      <c r="DC1048567" s="224"/>
      <c r="DD1048567" s="224"/>
      <c r="DE1048567" s="224"/>
      <c r="DF1048567" s="224"/>
      <c r="DG1048567" s="224"/>
      <c r="DH1048567" s="224"/>
      <c r="DI1048567" s="224"/>
      <c r="DJ1048567" s="224"/>
      <c r="DK1048567" s="224"/>
      <c r="DL1048567" s="224"/>
      <c r="DM1048567" s="224"/>
      <c r="DN1048567" s="224"/>
      <c r="DO1048567" s="224"/>
      <c r="DP1048567" s="224"/>
      <c r="DQ1048567" s="224"/>
      <c r="DR1048567" s="224"/>
      <c r="DS1048567" s="224"/>
      <c r="DT1048567" s="224"/>
      <c r="DU1048567" s="224"/>
      <c r="DV1048567" s="224"/>
      <c r="DW1048567" s="224"/>
      <c r="DX1048567" s="224"/>
      <c r="DY1048567" s="224"/>
      <c r="DZ1048567" s="224"/>
      <c r="EA1048567" s="224"/>
      <c r="EB1048567" s="224"/>
      <c r="EC1048567" s="224"/>
      <c r="ED1048567" s="224"/>
      <c r="EE1048567" s="224"/>
      <c r="EF1048567" s="224"/>
      <c r="EG1048567" s="224"/>
      <c r="EH1048567" s="224"/>
      <c r="EI1048567" s="224"/>
      <c r="EJ1048567" s="224"/>
      <c r="EK1048567" s="224"/>
      <c r="EL1048567" s="224"/>
      <c r="EM1048567" s="224"/>
      <c r="EN1048567" s="224"/>
      <c r="EO1048567" s="224"/>
      <c r="EP1048567" s="224"/>
      <c r="EQ1048567" s="224"/>
      <c r="ER1048567" s="224"/>
      <c r="ES1048567" s="224"/>
      <c r="ET1048567" s="224"/>
      <c r="EU1048567" s="224"/>
      <c r="EV1048567" s="224"/>
      <c r="EW1048567" s="224"/>
      <c r="EX1048567" s="224"/>
      <c r="EY1048567" s="224"/>
      <c r="EZ1048567" s="224"/>
      <c r="FA1048567" s="224"/>
      <c r="FB1048567" s="224"/>
      <c r="FC1048567" s="224"/>
      <c r="FD1048567" s="224"/>
      <c r="FE1048567" s="224"/>
      <c r="FF1048567" s="224"/>
      <c r="FG1048567" s="224"/>
      <c r="FH1048567" s="224"/>
      <c r="FI1048567" s="224"/>
      <c r="FJ1048567" s="224"/>
      <c r="FK1048567" s="224"/>
      <c r="FL1048567" s="224"/>
      <c r="FM1048567" s="224"/>
      <c r="FN1048567" s="224"/>
      <c r="FO1048567" s="224"/>
      <c r="FP1048567" s="224"/>
      <c r="FQ1048567" s="224"/>
      <c r="FR1048567" s="224"/>
      <c r="FS1048567" s="224"/>
      <c r="FT1048567" s="224"/>
      <c r="FU1048567" s="224"/>
      <c r="FV1048567" s="224"/>
      <c r="FW1048567" s="224"/>
      <c r="FX1048567" s="224"/>
      <c r="FY1048567" s="224"/>
      <c r="FZ1048567" s="224"/>
      <c r="GA1048567" s="224"/>
      <c r="GB1048567" s="224"/>
      <c r="GC1048567" s="224"/>
      <c r="GD1048567" s="224"/>
      <c r="GE1048567" s="224"/>
      <c r="GF1048567" s="224"/>
      <c r="GG1048567" s="224"/>
      <c r="GH1048567" s="224"/>
      <c r="GI1048567" s="224"/>
      <c r="GJ1048567" s="224"/>
      <c r="GK1048567" s="224"/>
      <c r="GL1048567" s="224"/>
      <c r="GM1048567" s="224"/>
      <c r="GN1048567" s="224"/>
      <c r="GO1048567" s="224"/>
      <c r="GP1048567" s="224"/>
      <c r="GQ1048567" s="224"/>
      <c r="GR1048567" s="224"/>
      <c r="GS1048567" s="224"/>
      <c r="GT1048567" s="224"/>
      <c r="GU1048567" s="224"/>
      <c r="GV1048567" s="224"/>
      <c r="GW1048567" s="224"/>
      <c r="GX1048567" s="224"/>
      <c r="GY1048567" s="224"/>
      <c r="GZ1048567" s="224"/>
      <c r="HA1048567" s="224"/>
      <c r="HB1048567" s="224"/>
      <c r="HC1048567" s="224"/>
      <c r="HD1048567" s="224"/>
      <c r="HE1048567" s="224"/>
      <c r="HF1048567" s="224"/>
      <c r="HG1048567" s="224"/>
      <c r="HH1048567" s="224"/>
      <c r="HI1048567" s="224"/>
      <c r="HJ1048567" s="224"/>
      <c r="HK1048567" s="224"/>
      <c r="HL1048567" s="224"/>
      <c r="HM1048567" s="224"/>
      <c r="HN1048567" s="224"/>
      <c r="HO1048567" s="224"/>
      <c r="HP1048567" s="224"/>
      <c r="HQ1048567" s="224"/>
      <c r="HR1048567" s="224"/>
      <c r="HS1048567" s="224"/>
      <c r="HT1048567" s="224"/>
      <c r="HU1048567" s="224"/>
      <c r="HV1048567" s="224"/>
      <c r="HW1048567" s="224"/>
      <c r="HX1048567" s="224"/>
      <c r="HY1048567" s="224"/>
      <c r="HZ1048567" s="224"/>
      <c r="IA1048567" s="224"/>
      <c r="IB1048567" s="224"/>
      <c r="IC1048567" s="224"/>
      <c r="ID1048567" s="224"/>
      <c r="IE1048567" s="224"/>
      <c r="IF1048567" s="224"/>
      <c r="IG1048567" s="224"/>
      <c r="IH1048567" s="224"/>
      <c r="II1048567" s="224"/>
      <c r="IJ1048567" s="224"/>
      <c r="IK1048567" s="224"/>
      <c r="IL1048567" s="224"/>
      <c r="IM1048567" s="224"/>
      <c r="IN1048567" s="224"/>
      <c r="IO1048567" s="224"/>
      <c r="IP1048567" s="224"/>
      <c r="IQ1048567" s="224"/>
      <c r="IR1048567" s="224"/>
      <c r="IS1048567" s="224"/>
      <c r="IT1048567" s="224"/>
      <c r="IU1048567" s="224"/>
      <c r="IV1048567" s="224"/>
      <c r="IW1048567" s="224"/>
    </row>
    <row r="1048568" spans="3:257" s="282" customFormat="1" ht="12.75" customHeight="1">
      <c r="C1048568" s="283"/>
      <c r="D1048568" s="283"/>
      <c r="E1048568" s="283"/>
      <c r="F1048568" s="284"/>
      <c r="G1048568" s="224"/>
      <c r="H1048568" s="224"/>
      <c r="I1048568" s="224"/>
      <c r="J1048568" s="224"/>
      <c r="K1048568" s="224"/>
      <c r="L1048568" s="224"/>
      <c r="M1048568" s="224"/>
      <c r="N1048568" s="224"/>
      <c r="O1048568" s="224"/>
      <c r="P1048568" s="224"/>
      <c r="Q1048568" s="224"/>
      <c r="R1048568" s="224"/>
      <c r="S1048568" s="224"/>
      <c r="T1048568" s="224"/>
      <c r="U1048568" s="224"/>
      <c r="V1048568" s="224"/>
      <c r="W1048568" s="224"/>
      <c r="X1048568" s="224"/>
      <c r="Y1048568" s="224"/>
      <c r="Z1048568" s="224"/>
      <c r="AA1048568" s="224"/>
      <c r="AB1048568" s="224"/>
      <c r="AC1048568" s="224"/>
      <c r="AD1048568" s="224"/>
      <c r="AE1048568" s="224"/>
      <c r="AF1048568" s="224"/>
      <c r="AG1048568" s="224"/>
      <c r="AH1048568" s="224"/>
      <c r="AI1048568" s="224"/>
      <c r="AJ1048568" s="224"/>
      <c r="AK1048568" s="224"/>
      <c r="AL1048568" s="224"/>
      <c r="AM1048568" s="224"/>
      <c r="AN1048568" s="224"/>
      <c r="AO1048568" s="224"/>
      <c r="AP1048568" s="224"/>
      <c r="AQ1048568" s="224"/>
      <c r="AR1048568" s="224"/>
      <c r="AS1048568" s="224"/>
      <c r="AT1048568" s="224"/>
      <c r="AU1048568" s="224"/>
      <c r="AV1048568" s="224"/>
      <c r="AW1048568" s="224"/>
      <c r="AX1048568" s="224"/>
      <c r="AY1048568" s="224"/>
      <c r="AZ1048568" s="224"/>
      <c r="BA1048568" s="224"/>
      <c r="BB1048568" s="224"/>
      <c r="BC1048568" s="224"/>
      <c r="BD1048568" s="224"/>
      <c r="BE1048568" s="224"/>
      <c r="BF1048568" s="224"/>
      <c r="BG1048568" s="224"/>
      <c r="BH1048568" s="224"/>
      <c r="BI1048568" s="224"/>
      <c r="BJ1048568" s="224"/>
      <c r="BK1048568" s="224"/>
      <c r="BL1048568" s="224"/>
      <c r="BM1048568" s="224"/>
      <c r="BN1048568" s="224"/>
      <c r="BO1048568" s="224"/>
      <c r="BP1048568" s="224"/>
      <c r="BQ1048568" s="224"/>
      <c r="BR1048568" s="224"/>
      <c r="BS1048568" s="224"/>
      <c r="BT1048568" s="224"/>
      <c r="BU1048568" s="224"/>
      <c r="BV1048568" s="224"/>
      <c r="BW1048568" s="224"/>
      <c r="BX1048568" s="224"/>
      <c r="BY1048568" s="224"/>
      <c r="BZ1048568" s="224"/>
      <c r="CA1048568" s="224"/>
      <c r="CB1048568" s="224"/>
      <c r="CC1048568" s="224"/>
      <c r="CD1048568" s="224"/>
      <c r="CE1048568" s="224"/>
      <c r="CF1048568" s="224"/>
      <c r="CG1048568" s="224"/>
      <c r="CH1048568" s="224"/>
      <c r="CI1048568" s="224"/>
      <c r="CJ1048568" s="224"/>
      <c r="CK1048568" s="224"/>
      <c r="CL1048568" s="224"/>
      <c r="CM1048568" s="224"/>
      <c r="CN1048568" s="224"/>
      <c r="CO1048568" s="224"/>
      <c r="CP1048568" s="224"/>
      <c r="CQ1048568" s="224"/>
      <c r="CR1048568" s="224"/>
      <c r="CS1048568" s="224"/>
      <c r="CT1048568" s="224"/>
      <c r="CU1048568" s="224"/>
      <c r="CV1048568" s="224"/>
      <c r="CW1048568" s="224"/>
      <c r="CX1048568" s="224"/>
      <c r="CY1048568" s="224"/>
      <c r="CZ1048568" s="224"/>
      <c r="DA1048568" s="224"/>
      <c r="DB1048568" s="224"/>
      <c r="DC1048568" s="224"/>
      <c r="DD1048568" s="224"/>
      <c r="DE1048568" s="224"/>
      <c r="DF1048568" s="224"/>
      <c r="DG1048568" s="224"/>
      <c r="DH1048568" s="224"/>
      <c r="DI1048568" s="224"/>
      <c r="DJ1048568" s="224"/>
      <c r="DK1048568" s="224"/>
      <c r="DL1048568" s="224"/>
      <c r="DM1048568" s="224"/>
      <c r="DN1048568" s="224"/>
      <c r="DO1048568" s="224"/>
      <c r="DP1048568" s="224"/>
      <c r="DQ1048568" s="224"/>
      <c r="DR1048568" s="224"/>
      <c r="DS1048568" s="224"/>
      <c r="DT1048568" s="224"/>
      <c r="DU1048568" s="224"/>
      <c r="DV1048568" s="224"/>
      <c r="DW1048568" s="224"/>
      <c r="DX1048568" s="224"/>
      <c r="DY1048568" s="224"/>
      <c r="DZ1048568" s="224"/>
      <c r="EA1048568" s="224"/>
      <c r="EB1048568" s="224"/>
      <c r="EC1048568" s="224"/>
      <c r="ED1048568" s="224"/>
      <c r="EE1048568" s="224"/>
      <c r="EF1048568" s="224"/>
      <c r="EG1048568" s="224"/>
      <c r="EH1048568" s="224"/>
      <c r="EI1048568" s="224"/>
      <c r="EJ1048568" s="224"/>
      <c r="EK1048568" s="224"/>
      <c r="EL1048568" s="224"/>
      <c r="EM1048568" s="224"/>
      <c r="EN1048568" s="224"/>
      <c r="EO1048568" s="224"/>
      <c r="EP1048568" s="224"/>
      <c r="EQ1048568" s="224"/>
      <c r="ER1048568" s="224"/>
      <c r="ES1048568" s="224"/>
      <c r="ET1048568" s="224"/>
      <c r="EU1048568" s="224"/>
      <c r="EV1048568" s="224"/>
      <c r="EW1048568" s="224"/>
      <c r="EX1048568" s="224"/>
      <c r="EY1048568" s="224"/>
      <c r="EZ1048568" s="224"/>
      <c r="FA1048568" s="224"/>
      <c r="FB1048568" s="224"/>
      <c r="FC1048568" s="224"/>
      <c r="FD1048568" s="224"/>
      <c r="FE1048568" s="224"/>
      <c r="FF1048568" s="224"/>
      <c r="FG1048568" s="224"/>
      <c r="FH1048568" s="224"/>
      <c r="FI1048568" s="224"/>
      <c r="FJ1048568" s="224"/>
      <c r="FK1048568" s="224"/>
      <c r="FL1048568" s="224"/>
      <c r="FM1048568" s="224"/>
      <c r="FN1048568" s="224"/>
      <c r="FO1048568" s="224"/>
      <c r="FP1048568" s="224"/>
      <c r="FQ1048568" s="224"/>
      <c r="FR1048568" s="224"/>
      <c r="FS1048568" s="224"/>
      <c r="FT1048568" s="224"/>
      <c r="FU1048568" s="224"/>
      <c r="FV1048568" s="224"/>
      <c r="FW1048568" s="224"/>
      <c r="FX1048568" s="224"/>
      <c r="FY1048568" s="224"/>
      <c r="FZ1048568" s="224"/>
      <c r="GA1048568" s="224"/>
      <c r="GB1048568" s="224"/>
      <c r="GC1048568" s="224"/>
      <c r="GD1048568" s="224"/>
      <c r="GE1048568" s="224"/>
      <c r="GF1048568" s="224"/>
      <c r="GG1048568" s="224"/>
      <c r="GH1048568" s="224"/>
      <c r="GI1048568" s="224"/>
      <c r="GJ1048568" s="224"/>
      <c r="GK1048568" s="224"/>
      <c r="GL1048568" s="224"/>
      <c r="GM1048568" s="224"/>
      <c r="GN1048568" s="224"/>
      <c r="GO1048568" s="224"/>
      <c r="GP1048568" s="224"/>
      <c r="GQ1048568" s="224"/>
      <c r="GR1048568" s="224"/>
      <c r="GS1048568" s="224"/>
      <c r="GT1048568" s="224"/>
      <c r="GU1048568" s="224"/>
      <c r="GV1048568" s="224"/>
      <c r="GW1048568" s="224"/>
      <c r="GX1048568" s="224"/>
      <c r="GY1048568" s="224"/>
      <c r="GZ1048568" s="224"/>
      <c r="HA1048568" s="224"/>
      <c r="HB1048568" s="224"/>
      <c r="HC1048568" s="224"/>
      <c r="HD1048568" s="224"/>
      <c r="HE1048568" s="224"/>
      <c r="HF1048568" s="224"/>
      <c r="HG1048568" s="224"/>
      <c r="HH1048568" s="224"/>
      <c r="HI1048568" s="224"/>
      <c r="HJ1048568" s="224"/>
      <c r="HK1048568" s="224"/>
      <c r="HL1048568" s="224"/>
      <c r="HM1048568" s="224"/>
      <c r="HN1048568" s="224"/>
      <c r="HO1048568" s="224"/>
      <c r="HP1048568" s="224"/>
      <c r="HQ1048568" s="224"/>
      <c r="HR1048568" s="224"/>
      <c r="HS1048568" s="224"/>
      <c r="HT1048568" s="224"/>
      <c r="HU1048568" s="224"/>
      <c r="HV1048568" s="224"/>
      <c r="HW1048568" s="224"/>
      <c r="HX1048568" s="224"/>
      <c r="HY1048568" s="224"/>
      <c r="HZ1048568" s="224"/>
      <c r="IA1048568" s="224"/>
      <c r="IB1048568" s="224"/>
      <c r="IC1048568" s="224"/>
      <c r="ID1048568" s="224"/>
      <c r="IE1048568" s="224"/>
      <c r="IF1048568" s="224"/>
      <c r="IG1048568" s="224"/>
      <c r="IH1048568" s="224"/>
      <c r="II1048568" s="224"/>
      <c r="IJ1048568" s="224"/>
      <c r="IK1048568" s="224"/>
      <c r="IL1048568" s="224"/>
      <c r="IM1048568" s="224"/>
      <c r="IN1048568" s="224"/>
      <c r="IO1048568" s="224"/>
      <c r="IP1048568" s="224"/>
      <c r="IQ1048568" s="224"/>
      <c r="IR1048568" s="224"/>
      <c r="IS1048568" s="224"/>
      <c r="IT1048568" s="224"/>
      <c r="IU1048568" s="224"/>
      <c r="IV1048568" s="224"/>
      <c r="IW1048568" s="224"/>
    </row>
    <row r="1048569" spans="3:257" s="282" customFormat="1" ht="12.75" customHeight="1">
      <c r="C1048569" s="283"/>
      <c r="D1048569" s="283"/>
      <c r="E1048569" s="283"/>
      <c r="F1048569" s="284"/>
      <c r="G1048569" s="224"/>
      <c r="H1048569" s="224"/>
      <c r="I1048569" s="224"/>
      <c r="J1048569" s="224"/>
      <c r="K1048569" s="224"/>
      <c r="L1048569" s="224"/>
      <c r="M1048569" s="224"/>
      <c r="N1048569" s="224"/>
      <c r="O1048569" s="224"/>
      <c r="P1048569" s="224"/>
      <c r="Q1048569" s="224"/>
      <c r="R1048569" s="224"/>
      <c r="S1048569" s="224"/>
      <c r="T1048569" s="224"/>
      <c r="U1048569" s="224"/>
      <c r="V1048569" s="224"/>
      <c r="W1048569" s="224"/>
      <c r="X1048569" s="224"/>
      <c r="Y1048569" s="224"/>
      <c r="Z1048569" s="224"/>
      <c r="AA1048569" s="224"/>
      <c r="AB1048569" s="224"/>
      <c r="AC1048569" s="224"/>
      <c r="AD1048569" s="224"/>
      <c r="AE1048569" s="224"/>
      <c r="AF1048569" s="224"/>
      <c r="AG1048569" s="224"/>
      <c r="AH1048569" s="224"/>
      <c r="AI1048569" s="224"/>
      <c r="AJ1048569" s="224"/>
      <c r="AK1048569" s="224"/>
      <c r="AL1048569" s="224"/>
      <c r="AM1048569" s="224"/>
      <c r="AN1048569" s="224"/>
      <c r="AO1048569" s="224"/>
      <c r="AP1048569" s="224"/>
      <c r="AQ1048569" s="224"/>
      <c r="AR1048569" s="224"/>
      <c r="AS1048569" s="224"/>
      <c r="AT1048569" s="224"/>
      <c r="AU1048569" s="224"/>
      <c r="AV1048569" s="224"/>
      <c r="AW1048569" s="224"/>
      <c r="AX1048569" s="224"/>
      <c r="AY1048569" s="224"/>
      <c r="AZ1048569" s="224"/>
      <c r="BA1048569" s="224"/>
      <c r="BB1048569" s="224"/>
      <c r="BC1048569" s="224"/>
      <c r="BD1048569" s="224"/>
      <c r="BE1048569" s="224"/>
      <c r="BF1048569" s="224"/>
      <c r="BG1048569" s="224"/>
      <c r="BH1048569" s="224"/>
      <c r="BI1048569" s="224"/>
      <c r="BJ1048569" s="224"/>
      <c r="BK1048569" s="224"/>
      <c r="BL1048569" s="224"/>
      <c r="BM1048569" s="224"/>
      <c r="BN1048569" s="224"/>
      <c r="BO1048569" s="224"/>
      <c r="BP1048569" s="224"/>
      <c r="BQ1048569" s="224"/>
      <c r="BR1048569" s="224"/>
      <c r="BS1048569" s="224"/>
      <c r="BT1048569" s="224"/>
      <c r="BU1048569" s="224"/>
      <c r="BV1048569" s="224"/>
      <c r="BW1048569" s="224"/>
      <c r="BX1048569" s="224"/>
      <c r="BY1048569" s="224"/>
      <c r="BZ1048569" s="224"/>
      <c r="CA1048569" s="224"/>
      <c r="CB1048569" s="224"/>
      <c r="CC1048569" s="224"/>
      <c r="CD1048569" s="224"/>
      <c r="CE1048569" s="224"/>
      <c r="CF1048569" s="224"/>
      <c r="CG1048569" s="224"/>
      <c r="CH1048569" s="224"/>
      <c r="CI1048569" s="224"/>
      <c r="CJ1048569" s="224"/>
      <c r="CK1048569" s="224"/>
      <c r="CL1048569" s="224"/>
      <c r="CM1048569" s="224"/>
      <c r="CN1048569" s="224"/>
      <c r="CO1048569" s="224"/>
      <c r="CP1048569" s="224"/>
      <c r="CQ1048569" s="224"/>
      <c r="CR1048569" s="224"/>
      <c r="CS1048569" s="224"/>
      <c r="CT1048569" s="224"/>
      <c r="CU1048569" s="224"/>
      <c r="CV1048569" s="224"/>
      <c r="CW1048569" s="224"/>
      <c r="CX1048569" s="224"/>
      <c r="CY1048569" s="224"/>
      <c r="CZ1048569" s="224"/>
      <c r="DA1048569" s="224"/>
      <c r="DB1048569" s="224"/>
      <c r="DC1048569" s="224"/>
      <c r="DD1048569" s="224"/>
      <c r="DE1048569" s="224"/>
      <c r="DF1048569" s="224"/>
      <c r="DG1048569" s="224"/>
      <c r="DH1048569" s="224"/>
      <c r="DI1048569" s="224"/>
      <c r="DJ1048569" s="224"/>
      <c r="DK1048569" s="224"/>
      <c r="DL1048569" s="224"/>
      <c r="DM1048569" s="224"/>
      <c r="DN1048569" s="224"/>
      <c r="DO1048569" s="224"/>
      <c r="DP1048569" s="224"/>
      <c r="DQ1048569" s="224"/>
      <c r="DR1048569" s="224"/>
      <c r="DS1048569" s="224"/>
      <c r="DT1048569" s="224"/>
      <c r="DU1048569" s="224"/>
      <c r="DV1048569" s="224"/>
      <c r="DW1048569" s="224"/>
      <c r="DX1048569" s="224"/>
      <c r="DY1048569" s="224"/>
      <c r="DZ1048569" s="224"/>
      <c r="EA1048569" s="224"/>
      <c r="EB1048569" s="224"/>
      <c r="EC1048569" s="224"/>
      <c r="ED1048569" s="224"/>
      <c r="EE1048569" s="224"/>
      <c r="EF1048569" s="224"/>
      <c r="EG1048569" s="224"/>
      <c r="EH1048569" s="224"/>
      <c r="EI1048569" s="224"/>
      <c r="EJ1048569" s="224"/>
      <c r="EK1048569" s="224"/>
      <c r="EL1048569" s="224"/>
      <c r="EM1048569" s="224"/>
      <c r="EN1048569" s="224"/>
      <c r="EO1048569" s="224"/>
      <c r="EP1048569" s="224"/>
      <c r="EQ1048569" s="224"/>
      <c r="ER1048569" s="224"/>
      <c r="ES1048569" s="224"/>
      <c r="ET1048569" s="224"/>
      <c r="EU1048569" s="224"/>
      <c r="EV1048569" s="224"/>
      <c r="EW1048569" s="224"/>
      <c r="EX1048569" s="224"/>
      <c r="EY1048569" s="224"/>
      <c r="EZ1048569" s="224"/>
      <c r="FA1048569" s="224"/>
      <c r="FB1048569" s="224"/>
      <c r="FC1048569" s="224"/>
      <c r="FD1048569" s="224"/>
      <c r="FE1048569" s="224"/>
      <c r="FF1048569" s="224"/>
      <c r="FG1048569" s="224"/>
      <c r="FH1048569" s="224"/>
      <c r="FI1048569" s="224"/>
      <c r="FJ1048569" s="224"/>
      <c r="FK1048569" s="224"/>
      <c r="FL1048569" s="224"/>
      <c r="FM1048569" s="224"/>
      <c r="FN1048569" s="224"/>
      <c r="FO1048569" s="224"/>
      <c r="FP1048569" s="224"/>
      <c r="FQ1048569" s="224"/>
      <c r="FR1048569" s="224"/>
      <c r="FS1048569" s="224"/>
      <c r="FT1048569" s="224"/>
      <c r="FU1048569" s="224"/>
      <c r="FV1048569" s="224"/>
      <c r="FW1048569" s="224"/>
      <c r="FX1048569" s="224"/>
      <c r="FY1048569" s="224"/>
      <c r="FZ1048569" s="224"/>
      <c r="GA1048569" s="224"/>
      <c r="GB1048569" s="224"/>
      <c r="GC1048569" s="224"/>
      <c r="GD1048569" s="224"/>
      <c r="GE1048569" s="224"/>
      <c r="GF1048569" s="224"/>
      <c r="GG1048569" s="224"/>
      <c r="GH1048569" s="224"/>
      <c r="GI1048569" s="224"/>
      <c r="GJ1048569" s="224"/>
      <c r="GK1048569" s="224"/>
      <c r="GL1048569" s="224"/>
      <c r="GM1048569" s="224"/>
      <c r="GN1048569" s="224"/>
      <c r="GO1048569" s="224"/>
      <c r="GP1048569" s="224"/>
      <c r="GQ1048569" s="224"/>
      <c r="GR1048569" s="224"/>
      <c r="GS1048569" s="224"/>
      <c r="GT1048569" s="224"/>
      <c r="GU1048569" s="224"/>
      <c r="GV1048569" s="224"/>
      <c r="GW1048569" s="224"/>
      <c r="GX1048569" s="224"/>
      <c r="GY1048569" s="224"/>
      <c r="GZ1048569" s="224"/>
      <c r="HA1048569" s="224"/>
      <c r="HB1048569" s="224"/>
      <c r="HC1048569" s="224"/>
      <c r="HD1048569" s="224"/>
      <c r="HE1048569" s="224"/>
      <c r="HF1048569" s="224"/>
      <c r="HG1048569" s="224"/>
      <c r="HH1048569" s="224"/>
      <c r="HI1048569" s="224"/>
      <c r="HJ1048569" s="224"/>
      <c r="HK1048569" s="224"/>
      <c r="HL1048569" s="224"/>
      <c r="HM1048569" s="224"/>
      <c r="HN1048569" s="224"/>
      <c r="HO1048569" s="224"/>
      <c r="HP1048569" s="224"/>
      <c r="HQ1048569" s="224"/>
      <c r="HR1048569" s="224"/>
      <c r="HS1048569" s="224"/>
      <c r="HT1048569" s="224"/>
      <c r="HU1048569" s="224"/>
      <c r="HV1048569" s="224"/>
      <c r="HW1048569" s="224"/>
      <c r="HX1048569" s="224"/>
      <c r="HY1048569" s="224"/>
      <c r="HZ1048569" s="224"/>
      <c r="IA1048569" s="224"/>
      <c r="IB1048569" s="224"/>
      <c r="IC1048569" s="224"/>
      <c r="ID1048569" s="224"/>
      <c r="IE1048569" s="224"/>
      <c r="IF1048569" s="224"/>
      <c r="IG1048569" s="224"/>
      <c r="IH1048569" s="224"/>
      <c r="II1048569" s="224"/>
      <c r="IJ1048569" s="224"/>
      <c r="IK1048569" s="224"/>
      <c r="IL1048569" s="224"/>
      <c r="IM1048569" s="224"/>
      <c r="IN1048569" s="224"/>
      <c r="IO1048569" s="224"/>
      <c r="IP1048569" s="224"/>
      <c r="IQ1048569" s="224"/>
      <c r="IR1048569" s="224"/>
      <c r="IS1048569" s="224"/>
      <c r="IT1048569" s="224"/>
      <c r="IU1048569" s="224"/>
      <c r="IV1048569" s="224"/>
      <c r="IW1048569" s="224"/>
    </row>
    <row r="1048570" spans="3:257" s="282" customFormat="1" ht="12.75" customHeight="1">
      <c r="C1048570" s="283"/>
      <c r="D1048570" s="283"/>
      <c r="E1048570" s="283"/>
      <c r="F1048570" s="284"/>
      <c r="G1048570" s="224"/>
      <c r="H1048570" s="224"/>
      <c r="I1048570" s="224"/>
      <c r="J1048570" s="224"/>
      <c r="K1048570" s="224"/>
      <c r="L1048570" s="224"/>
      <c r="M1048570" s="224"/>
      <c r="N1048570" s="224"/>
      <c r="O1048570" s="224"/>
      <c r="P1048570" s="224"/>
      <c r="Q1048570" s="224"/>
      <c r="R1048570" s="224"/>
      <c r="S1048570" s="224"/>
      <c r="T1048570" s="224"/>
      <c r="U1048570" s="224"/>
      <c r="V1048570" s="224"/>
      <c r="W1048570" s="224"/>
      <c r="X1048570" s="224"/>
      <c r="Y1048570" s="224"/>
      <c r="Z1048570" s="224"/>
      <c r="AA1048570" s="224"/>
      <c r="AB1048570" s="224"/>
      <c r="AC1048570" s="224"/>
      <c r="AD1048570" s="224"/>
      <c r="AE1048570" s="224"/>
      <c r="AF1048570" s="224"/>
      <c r="AG1048570" s="224"/>
      <c r="AH1048570" s="224"/>
      <c r="AI1048570" s="224"/>
      <c r="AJ1048570" s="224"/>
      <c r="AK1048570" s="224"/>
      <c r="AL1048570" s="224"/>
      <c r="AM1048570" s="224"/>
      <c r="AN1048570" s="224"/>
      <c r="AO1048570" s="224"/>
      <c r="AP1048570" s="224"/>
      <c r="AQ1048570" s="224"/>
      <c r="AR1048570" s="224"/>
      <c r="AS1048570" s="224"/>
      <c r="AT1048570" s="224"/>
      <c r="AU1048570" s="224"/>
      <c r="AV1048570" s="224"/>
      <c r="AW1048570" s="224"/>
      <c r="AX1048570" s="224"/>
      <c r="AY1048570" s="224"/>
      <c r="AZ1048570" s="224"/>
      <c r="BA1048570" s="224"/>
      <c r="BB1048570" s="224"/>
      <c r="BC1048570" s="224"/>
      <c r="BD1048570" s="224"/>
      <c r="BE1048570" s="224"/>
      <c r="BF1048570" s="224"/>
      <c r="BG1048570" s="224"/>
      <c r="BH1048570" s="224"/>
      <c r="BI1048570" s="224"/>
      <c r="BJ1048570" s="224"/>
      <c r="BK1048570" s="224"/>
      <c r="BL1048570" s="224"/>
      <c r="BM1048570" s="224"/>
      <c r="BN1048570" s="224"/>
      <c r="BO1048570" s="224"/>
      <c r="BP1048570" s="224"/>
      <c r="BQ1048570" s="224"/>
      <c r="BR1048570" s="224"/>
      <c r="BS1048570" s="224"/>
      <c r="BT1048570" s="224"/>
      <c r="BU1048570" s="224"/>
      <c r="BV1048570" s="224"/>
      <c r="BW1048570" s="224"/>
      <c r="BX1048570" s="224"/>
      <c r="BY1048570" s="224"/>
      <c r="BZ1048570" s="224"/>
      <c r="CA1048570" s="224"/>
      <c r="CB1048570" s="224"/>
      <c r="CC1048570" s="224"/>
      <c r="CD1048570" s="224"/>
      <c r="CE1048570" s="224"/>
      <c r="CF1048570" s="224"/>
      <c r="CG1048570" s="224"/>
      <c r="CH1048570" s="224"/>
      <c r="CI1048570" s="224"/>
      <c r="CJ1048570" s="224"/>
      <c r="CK1048570" s="224"/>
      <c r="CL1048570" s="224"/>
      <c r="CM1048570" s="224"/>
      <c r="CN1048570" s="224"/>
      <c r="CO1048570" s="224"/>
      <c r="CP1048570" s="224"/>
      <c r="CQ1048570" s="224"/>
      <c r="CR1048570" s="224"/>
      <c r="CS1048570" s="224"/>
      <c r="CT1048570" s="224"/>
      <c r="CU1048570" s="224"/>
      <c r="CV1048570" s="224"/>
      <c r="CW1048570" s="224"/>
      <c r="CX1048570" s="224"/>
      <c r="CY1048570" s="224"/>
      <c r="CZ1048570" s="224"/>
      <c r="DA1048570" s="224"/>
      <c r="DB1048570" s="224"/>
      <c r="DC1048570" s="224"/>
      <c r="DD1048570" s="224"/>
      <c r="DE1048570" s="224"/>
      <c r="DF1048570" s="224"/>
      <c r="DG1048570" s="224"/>
      <c r="DH1048570" s="224"/>
      <c r="DI1048570" s="224"/>
      <c r="DJ1048570" s="224"/>
      <c r="DK1048570" s="224"/>
      <c r="DL1048570" s="224"/>
      <c r="DM1048570" s="224"/>
      <c r="DN1048570" s="224"/>
      <c r="DO1048570" s="224"/>
      <c r="DP1048570" s="224"/>
      <c r="DQ1048570" s="224"/>
      <c r="DR1048570" s="224"/>
      <c r="DS1048570" s="224"/>
      <c r="DT1048570" s="224"/>
      <c r="DU1048570" s="224"/>
      <c r="DV1048570" s="224"/>
      <c r="DW1048570" s="224"/>
      <c r="DX1048570" s="224"/>
      <c r="DY1048570" s="224"/>
      <c r="DZ1048570" s="224"/>
      <c r="EA1048570" s="224"/>
      <c r="EB1048570" s="224"/>
      <c r="EC1048570" s="224"/>
      <c r="ED1048570" s="224"/>
      <c r="EE1048570" s="224"/>
      <c r="EF1048570" s="224"/>
      <c r="EG1048570" s="224"/>
      <c r="EH1048570" s="224"/>
      <c r="EI1048570" s="224"/>
      <c r="EJ1048570" s="224"/>
      <c r="EK1048570" s="224"/>
      <c r="EL1048570" s="224"/>
      <c r="EM1048570" s="224"/>
      <c r="EN1048570" s="224"/>
      <c r="EO1048570" s="224"/>
      <c r="EP1048570" s="224"/>
      <c r="EQ1048570" s="224"/>
      <c r="ER1048570" s="224"/>
      <c r="ES1048570" s="224"/>
      <c r="ET1048570" s="224"/>
      <c r="EU1048570" s="224"/>
      <c r="EV1048570" s="224"/>
      <c r="EW1048570" s="224"/>
      <c r="EX1048570" s="224"/>
      <c r="EY1048570" s="224"/>
      <c r="EZ1048570" s="224"/>
      <c r="FA1048570" s="224"/>
      <c r="FB1048570" s="224"/>
      <c r="FC1048570" s="224"/>
      <c r="FD1048570" s="224"/>
      <c r="FE1048570" s="224"/>
      <c r="FF1048570" s="224"/>
      <c r="FG1048570" s="224"/>
      <c r="FH1048570" s="224"/>
      <c r="FI1048570" s="224"/>
      <c r="FJ1048570" s="224"/>
      <c r="FK1048570" s="224"/>
      <c r="FL1048570" s="224"/>
      <c r="FM1048570" s="224"/>
      <c r="FN1048570" s="224"/>
      <c r="FO1048570" s="224"/>
      <c r="FP1048570" s="224"/>
      <c r="FQ1048570" s="224"/>
      <c r="FR1048570" s="224"/>
      <c r="FS1048570" s="224"/>
      <c r="FT1048570" s="224"/>
      <c r="FU1048570" s="224"/>
      <c r="FV1048570" s="224"/>
      <c r="FW1048570" s="224"/>
      <c r="FX1048570" s="224"/>
      <c r="FY1048570" s="224"/>
      <c r="FZ1048570" s="224"/>
      <c r="GA1048570" s="224"/>
      <c r="GB1048570" s="224"/>
      <c r="GC1048570" s="224"/>
      <c r="GD1048570" s="224"/>
      <c r="GE1048570" s="224"/>
      <c r="GF1048570" s="224"/>
      <c r="GG1048570" s="224"/>
      <c r="GH1048570" s="224"/>
      <c r="GI1048570" s="224"/>
      <c r="GJ1048570" s="224"/>
      <c r="GK1048570" s="224"/>
      <c r="GL1048570" s="224"/>
      <c r="GM1048570" s="224"/>
      <c r="GN1048570" s="224"/>
      <c r="GO1048570" s="224"/>
      <c r="GP1048570" s="224"/>
      <c r="GQ1048570" s="224"/>
      <c r="GR1048570" s="224"/>
      <c r="GS1048570" s="224"/>
      <c r="GT1048570" s="224"/>
      <c r="GU1048570" s="224"/>
      <c r="GV1048570" s="224"/>
      <c r="GW1048570" s="224"/>
      <c r="GX1048570" s="224"/>
      <c r="GY1048570" s="224"/>
      <c r="GZ1048570" s="224"/>
      <c r="HA1048570" s="224"/>
      <c r="HB1048570" s="224"/>
      <c r="HC1048570" s="224"/>
      <c r="HD1048570" s="224"/>
      <c r="HE1048570" s="224"/>
      <c r="HF1048570" s="224"/>
      <c r="HG1048570" s="224"/>
      <c r="HH1048570" s="224"/>
      <c r="HI1048570" s="224"/>
      <c r="HJ1048570" s="224"/>
      <c r="HK1048570" s="224"/>
      <c r="HL1048570" s="224"/>
      <c r="HM1048570" s="224"/>
      <c r="HN1048570" s="224"/>
      <c r="HO1048570" s="224"/>
      <c r="HP1048570" s="224"/>
      <c r="HQ1048570" s="224"/>
      <c r="HR1048570" s="224"/>
      <c r="HS1048570" s="224"/>
      <c r="HT1048570" s="224"/>
      <c r="HU1048570" s="224"/>
      <c r="HV1048570" s="224"/>
      <c r="HW1048570" s="224"/>
      <c r="HX1048570" s="224"/>
      <c r="HY1048570" s="224"/>
      <c r="HZ1048570" s="224"/>
      <c r="IA1048570" s="224"/>
      <c r="IB1048570" s="224"/>
      <c r="IC1048570" s="224"/>
      <c r="ID1048570" s="224"/>
      <c r="IE1048570" s="224"/>
      <c r="IF1048570" s="224"/>
      <c r="IG1048570" s="224"/>
      <c r="IH1048570" s="224"/>
      <c r="II1048570" s="224"/>
      <c r="IJ1048570" s="224"/>
      <c r="IK1048570" s="224"/>
      <c r="IL1048570" s="224"/>
      <c r="IM1048570" s="224"/>
      <c r="IN1048570" s="224"/>
      <c r="IO1048570" s="224"/>
      <c r="IP1048570" s="224"/>
      <c r="IQ1048570" s="224"/>
      <c r="IR1048570" s="224"/>
      <c r="IS1048570" s="224"/>
      <c r="IT1048570" s="224"/>
      <c r="IU1048570" s="224"/>
      <c r="IV1048570" s="224"/>
      <c r="IW1048570" s="224"/>
    </row>
  </sheetData>
  <sheetProtection algorithmName="SHA-512" hashValue="l0u6FRzzLqQqX3OOUCa7lmhm8l2Ztx3YN36zQgeiSm0EYYTx8lmnrnW80eTZGprC6SpNTQGITZJWVc/jAWH1Ug==" saltValue="E+kusnWGq6neVPWy6kWqvg==" spinCount="100000" sheet="1" objects="1" scenarios="1"/>
  <mergeCells count="17">
    <mergeCell ref="A1:F3"/>
    <mergeCell ref="A5:F5"/>
    <mergeCell ref="A4:F4"/>
    <mergeCell ref="B106:E106"/>
    <mergeCell ref="A69:D69"/>
    <mergeCell ref="A83:D83"/>
    <mergeCell ref="A100:D100"/>
    <mergeCell ref="B107:E107"/>
    <mergeCell ref="B108:E108"/>
    <mergeCell ref="A111:E111"/>
    <mergeCell ref="B109:E109"/>
    <mergeCell ref="A15:D15"/>
    <mergeCell ref="A29:D29"/>
    <mergeCell ref="A36:D36"/>
    <mergeCell ref="B104:E104"/>
    <mergeCell ref="B105:E105"/>
    <mergeCell ref="A102:F102"/>
  </mergeCells>
  <pageMargins left="0.98425196850393704" right="0.59055118110236227" top="0.59055118110236227" bottom="0.59055118110236227" header="0.39370078740157483" footer="0.39370078740157483"/>
  <pageSetup paperSize="9" fitToWidth="0" fitToHeight="0" pageOrder="overThenDown" orientation="portrait" useFirstPageNumber="1" r:id="rId1"/>
  <headerFooter alignWithMargins="0"/>
  <rowBreaks count="6" manualBreakCount="6">
    <brk id="16" max="5" man="1"/>
    <brk id="24" max="5" man="1"/>
    <brk id="42" max="5" man="1"/>
    <brk id="63" max="5" man="1"/>
    <brk id="76" max="5" man="1"/>
    <brk id="94"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5"/>
  <sheetViews>
    <sheetView showZeros="0" view="pageBreakPreview" zoomScaleNormal="100" zoomScaleSheetLayoutView="100" workbookViewId="0">
      <selection sqref="A1:F1"/>
    </sheetView>
  </sheetViews>
  <sheetFormatPr defaultColWidth="10.75" defaultRowHeight="15.75"/>
  <cols>
    <col min="1" max="1" width="5.875" style="330" customWidth="1"/>
    <col min="2" max="2" width="37.25" style="330" customWidth="1"/>
    <col min="3" max="3" width="6.25" style="330" customWidth="1"/>
    <col min="4" max="4" width="7.625" style="330" customWidth="1"/>
    <col min="5" max="5" width="8.875" style="373" customWidth="1"/>
    <col min="6" max="6" width="12.125" style="331" customWidth="1"/>
    <col min="7" max="7" width="39.375" style="316" customWidth="1"/>
    <col min="8" max="255" width="10.75" style="316"/>
    <col min="256" max="256" width="4.75" style="316" customWidth="1"/>
    <col min="257" max="258" width="37.25" style="316" customWidth="1"/>
    <col min="259" max="259" width="6.5" style="316" customWidth="1"/>
    <col min="260" max="261" width="9.5" style="316" customWidth="1"/>
    <col min="262" max="262" width="14.125" style="316" customWidth="1"/>
    <col min="263" max="263" width="39.375" style="316" customWidth="1"/>
    <col min="264" max="511" width="10.75" style="316"/>
    <col min="512" max="512" width="4.75" style="316" customWidth="1"/>
    <col min="513" max="514" width="37.25" style="316" customWidth="1"/>
    <col min="515" max="515" width="6.5" style="316" customWidth="1"/>
    <col min="516" max="517" width="9.5" style="316" customWidth="1"/>
    <col min="518" max="518" width="14.125" style="316" customWidth="1"/>
    <col min="519" max="519" width="39.375" style="316" customWidth="1"/>
    <col min="520" max="767" width="10.75" style="316"/>
    <col min="768" max="768" width="4.75" style="316" customWidth="1"/>
    <col min="769" max="770" width="37.25" style="316" customWidth="1"/>
    <col min="771" max="771" width="6.5" style="316" customWidth="1"/>
    <col min="772" max="773" width="9.5" style="316" customWidth="1"/>
    <col min="774" max="774" width="14.125" style="316" customWidth="1"/>
    <col min="775" max="775" width="39.375" style="316" customWidth="1"/>
    <col min="776" max="1023" width="10.75" style="316"/>
    <col min="1024" max="1024" width="4.75" style="316" customWidth="1"/>
    <col min="1025" max="1026" width="37.25" style="316" customWidth="1"/>
    <col min="1027" max="1027" width="6.5" style="316" customWidth="1"/>
    <col min="1028" max="1029" width="9.5" style="316" customWidth="1"/>
    <col min="1030" max="1030" width="14.125" style="316" customWidth="1"/>
    <col min="1031" max="1031" width="39.375" style="316" customWidth="1"/>
    <col min="1032" max="1279" width="10.75" style="316"/>
    <col min="1280" max="1280" width="4.75" style="316" customWidth="1"/>
    <col min="1281" max="1282" width="37.25" style="316" customWidth="1"/>
    <col min="1283" max="1283" width="6.5" style="316" customWidth="1"/>
    <col min="1284" max="1285" width="9.5" style="316" customWidth="1"/>
    <col min="1286" max="1286" width="14.125" style="316" customWidth="1"/>
    <col min="1287" max="1287" width="39.375" style="316" customWidth="1"/>
    <col min="1288" max="1535" width="10.75" style="316"/>
    <col min="1536" max="1536" width="4.75" style="316" customWidth="1"/>
    <col min="1537" max="1538" width="37.25" style="316" customWidth="1"/>
    <col min="1539" max="1539" width="6.5" style="316" customWidth="1"/>
    <col min="1540" max="1541" width="9.5" style="316" customWidth="1"/>
    <col min="1542" max="1542" width="14.125" style="316" customWidth="1"/>
    <col min="1543" max="1543" width="39.375" style="316" customWidth="1"/>
    <col min="1544" max="1791" width="10.75" style="316"/>
    <col min="1792" max="1792" width="4.75" style="316" customWidth="1"/>
    <col min="1793" max="1794" width="37.25" style="316" customWidth="1"/>
    <col min="1795" max="1795" width="6.5" style="316" customWidth="1"/>
    <col min="1796" max="1797" width="9.5" style="316" customWidth="1"/>
    <col min="1798" max="1798" width="14.125" style="316" customWidth="1"/>
    <col min="1799" max="1799" width="39.375" style="316" customWidth="1"/>
    <col min="1800" max="2047" width="10.75" style="316"/>
    <col min="2048" max="2048" width="4.75" style="316" customWidth="1"/>
    <col min="2049" max="2050" width="37.25" style="316" customWidth="1"/>
    <col min="2051" max="2051" width="6.5" style="316" customWidth="1"/>
    <col min="2052" max="2053" width="9.5" style="316" customWidth="1"/>
    <col min="2054" max="2054" width="14.125" style="316" customWidth="1"/>
    <col min="2055" max="2055" width="39.375" style="316" customWidth="1"/>
    <col min="2056" max="2303" width="10.75" style="316"/>
    <col min="2304" max="2304" width="4.75" style="316" customWidth="1"/>
    <col min="2305" max="2306" width="37.25" style="316" customWidth="1"/>
    <col min="2307" max="2307" width="6.5" style="316" customWidth="1"/>
    <col min="2308" max="2309" width="9.5" style="316" customWidth="1"/>
    <col min="2310" max="2310" width="14.125" style="316" customWidth="1"/>
    <col min="2311" max="2311" width="39.375" style="316" customWidth="1"/>
    <col min="2312" max="2559" width="10.75" style="316"/>
    <col min="2560" max="2560" width="4.75" style="316" customWidth="1"/>
    <col min="2561" max="2562" width="37.25" style="316" customWidth="1"/>
    <col min="2563" max="2563" width="6.5" style="316" customWidth="1"/>
    <col min="2564" max="2565" width="9.5" style="316" customWidth="1"/>
    <col min="2566" max="2566" width="14.125" style="316" customWidth="1"/>
    <col min="2567" max="2567" width="39.375" style="316" customWidth="1"/>
    <col min="2568" max="2815" width="10.75" style="316"/>
    <col min="2816" max="2816" width="4.75" style="316" customWidth="1"/>
    <col min="2817" max="2818" width="37.25" style="316" customWidth="1"/>
    <col min="2819" max="2819" width="6.5" style="316" customWidth="1"/>
    <col min="2820" max="2821" width="9.5" style="316" customWidth="1"/>
    <col min="2822" max="2822" width="14.125" style="316" customWidth="1"/>
    <col min="2823" max="2823" width="39.375" style="316" customWidth="1"/>
    <col min="2824" max="3071" width="10.75" style="316"/>
    <col min="3072" max="3072" width="4.75" style="316" customWidth="1"/>
    <col min="3073" max="3074" width="37.25" style="316" customWidth="1"/>
    <col min="3075" max="3075" width="6.5" style="316" customWidth="1"/>
    <col min="3076" max="3077" width="9.5" style="316" customWidth="1"/>
    <col min="3078" max="3078" width="14.125" style="316" customWidth="1"/>
    <col min="3079" max="3079" width="39.375" style="316" customWidth="1"/>
    <col min="3080" max="3327" width="10.75" style="316"/>
    <col min="3328" max="3328" width="4.75" style="316" customWidth="1"/>
    <col min="3329" max="3330" width="37.25" style="316" customWidth="1"/>
    <col min="3331" max="3331" width="6.5" style="316" customWidth="1"/>
    <col min="3332" max="3333" width="9.5" style="316" customWidth="1"/>
    <col min="3334" max="3334" width="14.125" style="316" customWidth="1"/>
    <col min="3335" max="3335" width="39.375" style="316" customWidth="1"/>
    <col min="3336" max="3583" width="10.75" style="316"/>
    <col min="3584" max="3584" width="4.75" style="316" customWidth="1"/>
    <col min="3585" max="3586" width="37.25" style="316" customWidth="1"/>
    <col min="3587" max="3587" width="6.5" style="316" customWidth="1"/>
    <col min="3588" max="3589" width="9.5" style="316" customWidth="1"/>
    <col min="3590" max="3590" width="14.125" style="316" customWidth="1"/>
    <col min="3591" max="3591" width="39.375" style="316" customWidth="1"/>
    <col min="3592" max="3839" width="10.75" style="316"/>
    <col min="3840" max="3840" width="4.75" style="316" customWidth="1"/>
    <col min="3841" max="3842" width="37.25" style="316" customWidth="1"/>
    <col min="3843" max="3843" width="6.5" style="316" customWidth="1"/>
    <col min="3844" max="3845" width="9.5" style="316" customWidth="1"/>
    <col min="3846" max="3846" width="14.125" style="316" customWidth="1"/>
    <col min="3847" max="3847" width="39.375" style="316" customWidth="1"/>
    <col min="3848" max="4095" width="10.75" style="316"/>
    <col min="4096" max="4096" width="4.75" style="316" customWidth="1"/>
    <col min="4097" max="4098" width="37.25" style="316" customWidth="1"/>
    <col min="4099" max="4099" width="6.5" style="316" customWidth="1"/>
    <col min="4100" max="4101" width="9.5" style="316" customWidth="1"/>
    <col min="4102" max="4102" width="14.125" style="316" customWidth="1"/>
    <col min="4103" max="4103" width="39.375" style="316" customWidth="1"/>
    <col min="4104" max="4351" width="10.75" style="316"/>
    <col min="4352" max="4352" width="4.75" style="316" customWidth="1"/>
    <col min="4353" max="4354" width="37.25" style="316" customWidth="1"/>
    <col min="4355" max="4355" width="6.5" style="316" customWidth="1"/>
    <col min="4356" max="4357" width="9.5" style="316" customWidth="1"/>
    <col min="4358" max="4358" width="14.125" style="316" customWidth="1"/>
    <col min="4359" max="4359" width="39.375" style="316" customWidth="1"/>
    <col min="4360" max="4607" width="10.75" style="316"/>
    <col min="4608" max="4608" width="4.75" style="316" customWidth="1"/>
    <col min="4609" max="4610" width="37.25" style="316" customWidth="1"/>
    <col min="4611" max="4611" width="6.5" style="316" customWidth="1"/>
    <col min="4612" max="4613" width="9.5" style="316" customWidth="1"/>
    <col min="4614" max="4614" width="14.125" style="316" customWidth="1"/>
    <col min="4615" max="4615" width="39.375" style="316" customWidth="1"/>
    <col min="4616" max="4863" width="10.75" style="316"/>
    <col min="4864" max="4864" width="4.75" style="316" customWidth="1"/>
    <col min="4865" max="4866" width="37.25" style="316" customWidth="1"/>
    <col min="4867" max="4867" width="6.5" style="316" customWidth="1"/>
    <col min="4868" max="4869" width="9.5" style="316" customWidth="1"/>
    <col min="4870" max="4870" width="14.125" style="316" customWidth="1"/>
    <col min="4871" max="4871" width="39.375" style="316" customWidth="1"/>
    <col min="4872" max="5119" width="10.75" style="316"/>
    <col min="5120" max="5120" width="4.75" style="316" customWidth="1"/>
    <col min="5121" max="5122" width="37.25" style="316" customWidth="1"/>
    <col min="5123" max="5123" width="6.5" style="316" customWidth="1"/>
    <col min="5124" max="5125" width="9.5" style="316" customWidth="1"/>
    <col min="5126" max="5126" width="14.125" style="316" customWidth="1"/>
    <col min="5127" max="5127" width="39.375" style="316" customWidth="1"/>
    <col min="5128" max="5375" width="10.75" style="316"/>
    <col min="5376" max="5376" width="4.75" style="316" customWidth="1"/>
    <col min="5377" max="5378" width="37.25" style="316" customWidth="1"/>
    <col min="5379" max="5379" width="6.5" style="316" customWidth="1"/>
    <col min="5380" max="5381" width="9.5" style="316" customWidth="1"/>
    <col min="5382" max="5382" width="14.125" style="316" customWidth="1"/>
    <col min="5383" max="5383" width="39.375" style="316" customWidth="1"/>
    <col min="5384" max="5631" width="10.75" style="316"/>
    <col min="5632" max="5632" width="4.75" style="316" customWidth="1"/>
    <col min="5633" max="5634" width="37.25" style="316" customWidth="1"/>
    <col min="5635" max="5635" width="6.5" style="316" customWidth="1"/>
    <col min="5636" max="5637" width="9.5" style="316" customWidth="1"/>
    <col min="5638" max="5638" width="14.125" style="316" customWidth="1"/>
    <col min="5639" max="5639" width="39.375" style="316" customWidth="1"/>
    <col min="5640" max="5887" width="10.75" style="316"/>
    <col min="5888" max="5888" width="4.75" style="316" customWidth="1"/>
    <col min="5889" max="5890" width="37.25" style="316" customWidth="1"/>
    <col min="5891" max="5891" width="6.5" style="316" customWidth="1"/>
    <col min="5892" max="5893" width="9.5" style="316" customWidth="1"/>
    <col min="5894" max="5894" width="14.125" style="316" customWidth="1"/>
    <col min="5895" max="5895" width="39.375" style="316" customWidth="1"/>
    <col min="5896" max="6143" width="10.75" style="316"/>
    <col min="6144" max="6144" width="4.75" style="316" customWidth="1"/>
    <col min="6145" max="6146" width="37.25" style="316" customWidth="1"/>
    <col min="6147" max="6147" width="6.5" style="316" customWidth="1"/>
    <col min="6148" max="6149" width="9.5" style="316" customWidth="1"/>
    <col min="6150" max="6150" width="14.125" style="316" customWidth="1"/>
    <col min="6151" max="6151" width="39.375" style="316" customWidth="1"/>
    <col min="6152" max="6399" width="10.75" style="316"/>
    <col min="6400" max="6400" width="4.75" style="316" customWidth="1"/>
    <col min="6401" max="6402" width="37.25" style="316" customWidth="1"/>
    <col min="6403" max="6403" width="6.5" style="316" customWidth="1"/>
    <col min="6404" max="6405" width="9.5" style="316" customWidth="1"/>
    <col min="6406" max="6406" width="14.125" style="316" customWidth="1"/>
    <col min="6407" max="6407" width="39.375" style="316" customWidth="1"/>
    <col min="6408" max="6655" width="10.75" style="316"/>
    <col min="6656" max="6656" width="4.75" style="316" customWidth="1"/>
    <col min="6657" max="6658" width="37.25" style="316" customWidth="1"/>
    <col min="6659" max="6659" width="6.5" style="316" customWidth="1"/>
    <col min="6660" max="6661" width="9.5" style="316" customWidth="1"/>
    <col min="6662" max="6662" width="14.125" style="316" customWidth="1"/>
    <col min="6663" max="6663" width="39.375" style="316" customWidth="1"/>
    <col min="6664" max="6911" width="10.75" style="316"/>
    <col min="6912" max="6912" width="4.75" style="316" customWidth="1"/>
    <col min="6913" max="6914" width="37.25" style="316" customWidth="1"/>
    <col min="6915" max="6915" width="6.5" style="316" customWidth="1"/>
    <col min="6916" max="6917" width="9.5" style="316" customWidth="1"/>
    <col min="6918" max="6918" width="14.125" style="316" customWidth="1"/>
    <col min="6919" max="6919" width="39.375" style="316" customWidth="1"/>
    <col min="6920" max="7167" width="10.75" style="316"/>
    <col min="7168" max="7168" width="4.75" style="316" customWidth="1"/>
    <col min="7169" max="7170" width="37.25" style="316" customWidth="1"/>
    <col min="7171" max="7171" width="6.5" style="316" customWidth="1"/>
    <col min="7172" max="7173" width="9.5" style="316" customWidth="1"/>
    <col min="7174" max="7174" width="14.125" style="316" customWidth="1"/>
    <col min="7175" max="7175" width="39.375" style="316" customWidth="1"/>
    <col min="7176" max="7423" width="10.75" style="316"/>
    <col min="7424" max="7424" width="4.75" style="316" customWidth="1"/>
    <col min="7425" max="7426" width="37.25" style="316" customWidth="1"/>
    <col min="7427" max="7427" width="6.5" style="316" customWidth="1"/>
    <col min="7428" max="7429" width="9.5" style="316" customWidth="1"/>
    <col min="7430" max="7430" width="14.125" style="316" customWidth="1"/>
    <col min="7431" max="7431" width="39.375" style="316" customWidth="1"/>
    <col min="7432" max="7679" width="10.75" style="316"/>
    <col min="7680" max="7680" width="4.75" style="316" customWidth="1"/>
    <col min="7681" max="7682" width="37.25" style="316" customWidth="1"/>
    <col min="7683" max="7683" width="6.5" style="316" customWidth="1"/>
    <col min="7684" max="7685" width="9.5" style="316" customWidth="1"/>
    <col min="7686" max="7686" width="14.125" style="316" customWidth="1"/>
    <col min="7687" max="7687" width="39.375" style="316" customWidth="1"/>
    <col min="7688" max="7935" width="10.75" style="316"/>
    <col min="7936" max="7936" width="4.75" style="316" customWidth="1"/>
    <col min="7937" max="7938" width="37.25" style="316" customWidth="1"/>
    <col min="7939" max="7939" width="6.5" style="316" customWidth="1"/>
    <col min="7940" max="7941" width="9.5" style="316" customWidth="1"/>
    <col min="7942" max="7942" width="14.125" style="316" customWidth="1"/>
    <col min="7943" max="7943" width="39.375" style="316" customWidth="1"/>
    <col min="7944" max="8191" width="10.75" style="316"/>
    <col min="8192" max="8192" width="4.75" style="316" customWidth="1"/>
    <col min="8193" max="8194" width="37.25" style="316" customWidth="1"/>
    <col min="8195" max="8195" width="6.5" style="316" customWidth="1"/>
    <col min="8196" max="8197" width="9.5" style="316" customWidth="1"/>
    <col min="8198" max="8198" width="14.125" style="316" customWidth="1"/>
    <col min="8199" max="8199" width="39.375" style="316" customWidth="1"/>
    <col min="8200" max="8447" width="10.75" style="316"/>
    <col min="8448" max="8448" width="4.75" style="316" customWidth="1"/>
    <col min="8449" max="8450" width="37.25" style="316" customWidth="1"/>
    <col min="8451" max="8451" width="6.5" style="316" customWidth="1"/>
    <col min="8452" max="8453" width="9.5" style="316" customWidth="1"/>
    <col min="8454" max="8454" width="14.125" style="316" customWidth="1"/>
    <col min="8455" max="8455" width="39.375" style="316" customWidth="1"/>
    <col min="8456" max="8703" width="10.75" style="316"/>
    <col min="8704" max="8704" width="4.75" style="316" customWidth="1"/>
    <col min="8705" max="8706" width="37.25" style="316" customWidth="1"/>
    <col min="8707" max="8707" width="6.5" style="316" customWidth="1"/>
    <col min="8708" max="8709" width="9.5" style="316" customWidth="1"/>
    <col min="8710" max="8710" width="14.125" style="316" customWidth="1"/>
    <col min="8711" max="8711" width="39.375" style="316" customWidth="1"/>
    <col min="8712" max="8959" width="10.75" style="316"/>
    <col min="8960" max="8960" width="4.75" style="316" customWidth="1"/>
    <col min="8961" max="8962" width="37.25" style="316" customWidth="1"/>
    <col min="8963" max="8963" width="6.5" style="316" customWidth="1"/>
    <col min="8964" max="8965" width="9.5" style="316" customWidth="1"/>
    <col min="8966" max="8966" width="14.125" style="316" customWidth="1"/>
    <col min="8967" max="8967" width="39.375" style="316" customWidth="1"/>
    <col min="8968" max="9215" width="10.75" style="316"/>
    <col min="9216" max="9216" width="4.75" style="316" customWidth="1"/>
    <col min="9217" max="9218" width="37.25" style="316" customWidth="1"/>
    <col min="9219" max="9219" width="6.5" style="316" customWidth="1"/>
    <col min="9220" max="9221" width="9.5" style="316" customWidth="1"/>
    <col min="9222" max="9222" width="14.125" style="316" customWidth="1"/>
    <col min="9223" max="9223" width="39.375" style="316" customWidth="1"/>
    <col min="9224" max="9471" width="10.75" style="316"/>
    <col min="9472" max="9472" width="4.75" style="316" customWidth="1"/>
    <col min="9473" max="9474" width="37.25" style="316" customWidth="1"/>
    <col min="9475" max="9475" width="6.5" style="316" customWidth="1"/>
    <col min="9476" max="9477" width="9.5" style="316" customWidth="1"/>
    <col min="9478" max="9478" width="14.125" style="316" customWidth="1"/>
    <col min="9479" max="9479" width="39.375" style="316" customWidth="1"/>
    <col min="9480" max="9727" width="10.75" style="316"/>
    <col min="9728" max="9728" width="4.75" style="316" customWidth="1"/>
    <col min="9729" max="9730" width="37.25" style="316" customWidth="1"/>
    <col min="9731" max="9731" width="6.5" style="316" customWidth="1"/>
    <col min="9732" max="9733" width="9.5" style="316" customWidth="1"/>
    <col min="9734" max="9734" width="14.125" style="316" customWidth="1"/>
    <col min="9735" max="9735" width="39.375" style="316" customWidth="1"/>
    <col min="9736" max="9983" width="10.75" style="316"/>
    <col min="9984" max="9984" width="4.75" style="316" customWidth="1"/>
    <col min="9985" max="9986" width="37.25" style="316" customWidth="1"/>
    <col min="9987" max="9987" width="6.5" style="316" customWidth="1"/>
    <col min="9988" max="9989" width="9.5" style="316" customWidth="1"/>
    <col min="9990" max="9990" width="14.125" style="316" customWidth="1"/>
    <col min="9991" max="9991" width="39.375" style="316" customWidth="1"/>
    <col min="9992" max="10239" width="10.75" style="316"/>
    <col min="10240" max="10240" width="4.75" style="316" customWidth="1"/>
    <col min="10241" max="10242" width="37.25" style="316" customWidth="1"/>
    <col min="10243" max="10243" width="6.5" style="316" customWidth="1"/>
    <col min="10244" max="10245" width="9.5" style="316" customWidth="1"/>
    <col min="10246" max="10246" width="14.125" style="316" customWidth="1"/>
    <col min="10247" max="10247" width="39.375" style="316" customWidth="1"/>
    <col min="10248" max="10495" width="10.75" style="316"/>
    <col min="10496" max="10496" width="4.75" style="316" customWidth="1"/>
    <col min="10497" max="10498" width="37.25" style="316" customWidth="1"/>
    <col min="10499" max="10499" width="6.5" style="316" customWidth="1"/>
    <col min="10500" max="10501" width="9.5" style="316" customWidth="1"/>
    <col min="10502" max="10502" width="14.125" style="316" customWidth="1"/>
    <col min="10503" max="10503" width="39.375" style="316" customWidth="1"/>
    <col min="10504" max="10751" width="10.75" style="316"/>
    <col min="10752" max="10752" width="4.75" style="316" customWidth="1"/>
    <col min="10753" max="10754" width="37.25" style="316" customWidth="1"/>
    <col min="10755" max="10755" width="6.5" style="316" customWidth="1"/>
    <col min="10756" max="10757" width="9.5" style="316" customWidth="1"/>
    <col min="10758" max="10758" width="14.125" style="316" customWidth="1"/>
    <col min="10759" max="10759" width="39.375" style="316" customWidth="1"/>
    <col min="10760" max="11007" width="10.75" style="316"/>
    <col min="11008" max="11008" width="4.75" style="316" customWidth="1"/>
    <col min="11009" max="11010" width="37.25" style="316" customWidth="1"/>
    <col min="11011" max="11011" width="6.5" style="316" customWidth="1"/>
    <col min="11012" max="11013" width="9.5" style="316" customWidth="1"/>
    <col min="11014" max="11014" width="14.125" style="316" customWidth="1"/>
    <col min="11015" max="11015" width="39.375" style="316" customWidth="1"/>
    <col min="11016" max="11263" width="10.75" style="316"/>
    <col min="11264" max="11264" width="4.75" style="316" customWidth="1"/>
    <col min="11265" max="11266" width="37.25" style="316" customWidth="1"/>
    <col min="11267" max="11267" width="6.5" style="316" customWidth="1"/>
    <col min="11268" max="11269" width="9.5" style="316" customWidth="1"/>
    <col min="11270" max="11270" width="14.125" style="316" customWidth="1"/>
    <col min="11271" max="11271" width="39.375" style="316" customWidth="1"/>
    <col min="11272" max="11519" width="10.75" style="316"/>
    <col min="11520" max="11520" width="4.75" style="316" customWidth="1"/>
    <col min="11521" max="11522" width="37.25" style="316" customWidth="1"/>
    <col min="11523" max="11523" width="6.5" style="316" customWidth="1"/>
    <col min="11524" max="11525" width="9.5" style="316" customWidth="1"/>
    <col min="11526" max="11526" width="14.125" style="316" customWidth="1"/>
    <col min="11527" max="11527" width="39.375" style="316" customWidth="1"/>
    <col min="11528" max="11775" width="10.75" style="316"/>
    <col min="11776" max="11776" width="4.75" style="316" customWidth="1"/>
    <col min="11777" max="11778" width="37.25" style="316" customWidth="1"/>
    <col min="11779" max="11779" width="6.5" style="316" customWidth="1"/>
    <col min="11780" max="11781" width="9.5" style="316" customWidth="1"/>
    <col min="11782" max="11782" width="14.125" style="316" customWidth="1"/>
    <col min="11783" max="11783" width="39.375" style="316" customWidth="1"/>
    <col min="11784" max="12031" width="10.75" style="316"/>
    <col min="12032" max="12032" width="4.75" style="316" customWidth="1"/>
    <col min="12033" max="12034" width="37.25" style="316" customWidth="1"/>
    <col min="12035" max="12035" width="6.5" style="316" customWidth="1"/>
    <col min="12036" max="12037" width="9.5" style="316" customWidth="1"/>
    <col min="12038" max="12038" width="14.125" style="316" customWidth="1"/>
    <col min="12039" max="12039" width="39.375" style="316" customWidth="1"/>
    <col min="12040" max="12287" width="10.75" style="316"/>
    <col min="12288" max="12288" width="4.75" style="316" customWidth="1"/>
    <col min="12289" max="12290" width="37.25" style="316" customWidth="1"/>
    <col min="12291" max="12291" width="6.5" style="316" customWidth="1"/>
    <col min="12292" max="12293" width="9.5" style="316" customWidth="1"/>
    <col min="12294" max="12294" width="14.125" style="316" customWidth="1"/>
    <col min="12295" max="12295" width="39.375" style="316" customWidth="1"/>
    <col min="12296" max="12543" width="10.75" style="316"/>
    <col min="12544" max="12544" width="4.75" style="316" customWidth="1"/>
    <col min="12545" max="12546" width="37.25" style="316" customWidth="1"/>
    <col min="12547" max="12547" width="6.5" style="316" customWidth="1"/>
    <col min="12548" max="12549" width="9.5" style="316" customWidth="1"/>
    <col min="12550" max="12550" width="14.125" style="316" customWidth="1"/>
    <col min="12551" max="12551" width="39.375" style="316" customWidth="1"/>
    <col min="12552" max="12799" width="10.75" style="316"/>
    <col min="12800" max="12800" width="4.75" style="316" customWidth="1"/>
    <col min="12801" max="12802" width="37.25" style="316" customWidth="1"/>
    <col min="12803" max="12803" width="6.5" style="316" customWidth="1"/>
    <col min="12804" max="12805" width="9.5" style="316" customWidth="1"/>
    <col min="12806" max="12806" width="14.125" style="316" customWidth="1"/>
    <col min="12807" max="12807" width="39.375" style="316" customWidth="1"/>
    <col min="12808" max="13055" width="10.75" style="316"/>
    <col min="13056" max="13056" width="4.75" style="316" customWidth="1"/>
    <col min="13057" max="13058" width="37.25" style="316" customWidth="1"/>
    <col min="13059" max="13059" width="6.5" style="316" customWidth="1"/>
    <col min="13060" max="13061" width="9.5" style="316" customWidth="1"/>
    <col min="13062" max="13062" width="14.125" style="316" customWidth="1"/>
    <col min="13063" max="13063" width="39.375" style="316" customWidth="1"/>
    <col min="13064" max="13311" width="10.75" style="316"/>
    <col min="13312" max="13312" width="4.75" style="316" customWidth="1"/>
    <col min="13313" max="13314" width="37.25" style="316" customWidth="1"/>
    <col min="13315" max="13315" width="6.5" style="316" customWidth="1"/>
    <col min="13316" max="13317" width="9.5" style="316" customWidth="1"/>
    <col min="13318" max="13318" width="14.125" style="316" customWidth="1"/>
    <col min="13319" max="13319" width="39.375" style="316" customWidth="1"/>
    <col min="13320" max="13567" width="10.75" style="316"/>
    <col min="13568" max="13568" width="4.75" style="316" customWidth="1"/>
    <col min="13569" max="13570" width="37.25" style="316" customWidth="1"/>
    <col min="13571" max="13571" width="6.5" style="316" customWidth="1"/>
    <col min="13572" max="13573" width="9.5" style="316" customWidth="1"/>
    <col min="13574" max="13574" width="14.125" style="316" customWidth="1"/>
    <col min="13575" max="13575" width="39.375" style="316" customWidth="1"/>
    <col min="13576" max="13823" width="10.75" style="316"/>
    <col min="13824" max="13824" width="4.75" style="316" customWidth="1"/>
    <col min="13825" max="13826" width="37.25" style="316" customWidth="1"/>
    <col min="13827" max="13827" width="6.5" style="316" customWidth="1"/>
    <col min="13828" max="13829" width="9.5" style="316" customWidth="1"/>
    <col min="13830" max="13830" width="14.125" style="316" customWidth="1"/>
    <col min="13831" max="13831" width="39.375" style="316" customWidth="1"/>
    <col min="13832" max="14079" width="10.75" style="316"/>
    <col min="14080" max="14080" width="4.75" style="316" customWidth="1"/>
    <col min="14081" max="14082" width="37.25" style="316" customWidth="1"/>
    <col min="14083" max="14083" width="6.5" style="316" customWidth="1"/>
    <col min="14084" max="14085" width="9.5" style="316" customWidth="1"/>
    <col min="14086" max="14086" width="14.125" style="316" customWidth="1"/>
    <col min="14087" max="14087" width="39.375" style="316" customWidth="1"/>
    <col min="14088" max="14335" width="10.75" style="316"/>
    <col min="14336" max="14336" width="4.75" style="316" customWidth="1"/>
    <col min="14337" max="14338" width="37.25" style="316" customWidth="1"/>
    <col min="14339" max="14339" width="6.5" style="316" customWidth="1"/>
    <col min="14340" max="14341" width="9.5" style="316" customWidth="1"/>
    <col min="14342" max="14342" width="14.125" style="316" customWidth="1"/>
    <col min="14343" max="14343" width="39.375" style="316" customWidth="1"/>
    <col min="14344" max="14591" width="10.75" style="316"/>
    <col min="14592" max="14592" width="4.75" style="316" customWidth="1"/>
    <col min="14593" max="14594" width="37.25" style="316" customWidth="1"/>
    <col min="14595" max="14595" width="6.5" style="316" customWidth="1"/>
    <col min="14596" max="14597" width="9.5" style="316" customWidth="1"/>
    <col min="14598" max="14598" width="14.125" style="316" customWidth="1"/>
    <col min="14599" max="14599" width="39.375" style="316" customWidth="1"/>
    <col min="14600" max="14847" width="10.75" style="316"/>
    <col min="14848" max="14848" width="4.75" style="316" customWidth="1"/>
    <col min="14849" max="14850" width="37.25" style="316" customWidth="1"/>
    <col min="14851" max="14851" width="6.5" style="316" customWidth="1"/>
    <col min="14852" max="14853" width="9.5" style="316" customWidth="1"/>
    <col min="14854" max="14854" width="14.125" style="316" customWidth="1"/>
    <col min="14855" max="14855" width="39.375" style="316" customWidth="1"/>
    <col min="14856" max="15103" width="10.75" style="316"/>
    <col min="15104" max="15104" width="4.75" style="316" customWidth="1"/>
    <col min="15105" max="15106" width="37.25" style="316" customWidth="1"/>
    <col min="15107" max="15107" width="6.5" style="316" customWidth="1"/>
    <col min="15108" max="15109" width="9.5" style="316" customWidth="1"/>
    <col min="15110" max="15110" width="14.125" style="316" customWidth="1"/>
    <col min="15111" max="15111" width="39.375" style="316" customWidth="1"/>
    <col min="15112" max="15359" width="10.75" style="316"/>
    <col min="15360" max="15360" width="4.75" style="316" customWidth="1"/>
    <col min="15361" max="15362" width="37.25" style="316" customWidth="1"/>
    <col min="15363" max="15363" width="6.5" style="316" customWidth="1"/>
    <col min="15364" max="15365" width="9.5" style="316" customWidth="1"/>
    <col min="15366" max="15366" width="14.125" style="316" customWidth="1"/>
    <col min="15367" max="15367" width="39.375" style="316" customWidth="1"/>
    <col min="15368" max="15615" width="10.75" style="316"/>
    <col min="15616" max="15616" width="4.75" style="316" customWidth="1"/>
    <col min="15617" max="15618" width="37.25" style="316" customWidth="1"/>
    <col min="15619" max="15619" width="6.5" style="316" customWidth="1"/>
    <col min="15620" max="15621" width="9.5" style="316" customWidth="1"/>
    <col min="15622" max="15622" width="14.125" style="316" customWidth="1"/>
    <col min="15623" max="15623" width="39.375" style="316" customWidth="1"/>
    <col min="15624" max="15871" width="10.75" style="316"/>
    <col min="15872" max="15872" width="4.75" style="316" customWidth="1"/>
    <col min="15873" max="15874" width="37.25" style="316" customWidth="1"/>
    <col min="15875" max="15875" width="6.5" style="316" customWidth="1"/>
    <col min="15876" max="15877" width="9.5" style="316" customWidth="1"/>
    <col min="15878" max="15878" width="14.125" style="316" customWidth="1"/>
    <col min="15879" max="15879" width="39.375" style="316" customWidth="1"/>
    <col min="15880" max="16127" width="10.75" style="316"/>
    <col min="16128" max="16128" width="4.75" style="316" customWidth="1"/>
    <col min="16129" max="16130" width="37.25" style="316" customWidth="1"/>
    <col min="16131" max="16131" width="6.5" style="316" customWidth="1"/>
    <col min="16132" max="16133" width="9.5" style="316" customWidth="1"/>
    <col min="16134" max="16134" width="14.125" style="316" customWidth="1"/>
    <col min="16135" max="16135" width="39.375" style="316" customWidth="1"/>
    <col min="16136" max="16384" width="10.75" style="316"/>
  </cols>
  <sheetData>
    <row r="1" spans="1:6" ht="23.25" customHeight="1">
      <c r="A1" s="469" t="s">
        <v>244</v>
      </c>
      <c r="B1" s="469"/>
      <c r="C1" s="469"/>
      <c r="D1" s="469"/>
      <c r="E1" s="469"/>
      <c r="F1" s="469"/>
    </row>
    <row r="2" spans="1:6" s="441" customFormat="1" ht="15.75" customHeight="1">
      <c r="A2" s="457" t="s">
        <v>325</v>
      </c>
      <c r="B2" s="457"/>
      <c r="C2" s="457"/>
      <c r="D2" s="457"/>
      <c r="E2" s="457"/>
      <c r="F2" s="457"/>
    </row>
    <row r="3" spans="1:6">
      <c r="A3" s="327"/>
      <c r="B3" s="327"/>
      <c r="C3" s="327"/>
      <c r="D3" s="327"/>
      <c r="E3" s="394"/>
      <c r="F3" s="327"/>
    </row>
    <row r="4" spans="1:6" s="154" customFormat="1" ht="14.25">
      <c r="A4" s="328"/>
      <c r="B4" s="328" t="s">
        <v>245</v>
      </c>
      <c r="C4" s="328"/>
      <c r="D4" s="328"/>
      <c r="E4" s="395"/>
      <c r="F4" s="328"/>
    </row>
    <row r="5" spans="1:6" ht="17.100000000000001" customHeight="1">
      <c r="A5" s="469"/>
      <c r="B5" s="469"/>
      <c r="C5" s="469"/>
      <c r="D5" s="469"/>
      <c r="E5" s="469"/>
      <c r="F5" s="469"/>
    </row>
    <row r="6" spans="1:6" s="317" customFormat="1" ht="30.75" thickBot="1">
      <c r="A6" s="329" t="s">
        <v>162</v>
      </c>
      <c r="B6" s="4" t="s">
        <v>0</v>
      </c>
      <c r="C6" s="329" t="s">
        <v>1</v>
      </c>
      <c r="D6" s="329" t="s">
        <v>2</v>
      </c>
      <c r="E6" s="396" t="s">
        <v>3</v>
      </c>
      <c r="F6" s="329" t="s">
        <v>4</v>
      </c>
    </row>
    <row r="7" spans="1:6" ht="16.5" thickTop="1"/>
    <row r="8" spans="1:6">
      <c r="A8" s="332" t="s">
        <v>257</v>
      </c>
      <c r="B8" s="333" t="s">
        <v>219</v>
      </c>
      <c r="D8" s="334"/>
      <c r="F8" s="335"/>
    </row>
    <row r="10" spans="1:6" ht="93" customHeight="1">
      <c r="A10" s="336">
        <v>1</v>
      </c>
      <c r="B10" s="325" t="s">
        <v>247</v>
      </c>
      <c r="C10" s="322" t="s">
        <v>176</v>
      </c>
      <c r="D10" s="337">
        <f>0.15*((29+3*12)*1.3+56*1)</f>
        <v>21.074999999999999</v>
      </c>
      <c r="E10" s="548"/>
      <c r="F10" s="338">
        <f>(D10*E10)</f>
        <v>0</v>
      </c>
    </row>
    <row r="11" spans="1:6" ht="114.75" customHeight="1">
      <c r="A11" s="336">
        <v>2</v>
      </c>
      <c r="B11" s="324" t="s">
        <v>220</v>
      </c>
      <c r="C11" s="322" t="s">
        <v>176</v>
      </c>
      <c r="D11" s="337">
        <f>56*0.15*1.15</f>
        <v>9.66</v>
      </c>
      <c r="E11" s="548"/>
      <c r="F11" s="338">
        <f>(D11*E11)</f>
        <v>0</v>
      </c>
    </row>
    <row r="12" spans="1:6" ht="129.75" customHeight="1">
      <c r="A12" s="336">
        <v>3</v>
      </c>
      <c r="B12" s="324" t="s">
        <v>248</v>
      </c>
      <c r="C12" s="322" t="s">
        <v>275</v>
      </c>
      <c r="D12" s="337">
        <f>1.15*200</f>
        <v>229.99999999999997</v>
      </c>
      <c r="E12" s="548"/>
      <c r="F12" s="338">
        <f>(D12*E12)</f>
        <v>0</v>
      </c>
    </row>
    <row r="13" spans="1:6" ht="129.75" customHeight="1">
      <c r="A13" s="336">
        <v>4</v>
      </c>
      <c r="B13" s="324" t="s">
        <v>249</v>
      </c>
      <c r="C13" s="322" t="s">
        <v>275</v>
      </c>
      <c r="D13" s="337">
        <f>56*1.15+(29+2*30+12)*0.6</f>
        <v>124.99999999999999</v>
      </c>
      <c r="E13" s="548"/>
      <c r="F13" s="338">
        <f>(D13*E13)</f>
        <v>0</v>
      </c>
    </row>
    <row r="14" spans="1:6" ht="90" customHeight="1">
      <c r="A14" s="336">
        <v>5</v>
      </c>
      <c r="B14" s="324" t="s">
        <v>223</v>
      </c>
      <c r="C14" s="339" t="s">
        <v>103</v>
      </c>
      <c r="D14" s="380">
        <v>18</v>
      </c>
      <c r="E14" s="548"/>
      <c r="F14" s="338">
        <f>(D14*E14)</f>
        <v>0</v>
      </c>
    </row>
    <row r="15" spans="1:6" ht="153" customHeight="1">
      <c r="A15" s="336">
        <v>6</v>
      </c>
      <c r="B15" s="324" t="s">
        <v>224</v>
      </c>
      <c r="C15" s="340" t="s">
        <v>214</v>
      </c>
      <c r="D15" s="337"/>
      <c r="E15" s="556"/>
      <c r="F15" s="555"/>
    </row>
    <row r="16" spans="1:6">
      <c r="E16" s="549"/>
    </row>
    <row r="17" spans="1:7" ht="17.100000000000001" customHeight="1">
      <c r="A17" s="341"/>
      <c r="B17" s="402" t="s">
        <v>225</v>
      </c>
      <c r="C17" s="404"/>
      <c r="D17" s="404"/>
      <c r="E17" s="550"/>
      <c r="F17" s="342">
        <f>SUM(F9:F16)</f>
        <v>0</v>
      </c>
    </row>
    <row r="18" spans="1:7">
      <c r="D18" s="334"/>
      <c r="E18" s="549"/>
      <c r="F18" s="343"/>
    </row>
    <row r="19" spans="1:7">
      <c r="A19" s="332" t="s">
        <v>258</v>
      </c>
      <c r="B19" s="333" t="s">
        <v>226</v>
      </c>
      <c r="E19" s="549"/>
    </row>
    <row r="20" spans="1:7">
      <c r="A20" s="332"/>
      <c r="B20" s="332"/>
      <c r="E20" s="549"/>
    </row>
    <row r="21" spans="1:7" ht="234" customHeight="1">
      <c r="A21" s="344">
        <v>1</v>
      </c>
      <c r="B21" s="345" t="s">
        <v>227</v>
      </c>
      <c r="C21" s="322" t="s">
        <v>275</v>
      </c>
      <c r="D21" s="346">
        <f>2*3*30.5</f>
        <v>183</v>
      </c>
      <c r="E21" s="551"/>
      <c r="F21" s="347">
        <f>(E21*D21)</f>
        <v>0</v>
      </c>
    </row>
    <row r="22" spans="1:7" ht="141" customHeight="1">
      <c r="A22" s="344">
        <v>2</v>
      </c>
      <c r="B22" s="345" t="s">
        <v>250</v>
      </c>
      <c r="C22" s="339" t="s">
        <v>103</v>
      </c>
      <c r="D22" s="380">
        <v>62</v>
      </c>
      <c r="E22" s="551"/>
      <c r="F22" s="347">
        <f>(E22*D22)</f>
        <v>0</v>
      </c>
    </row>
    <row r="23" spans="1:7" ht="141" customHeight="1">
      <c r="A23" s="344">
        <v>3</v>
      </c>
      <c r="B23" s="345" t="s">
        <v>228</v>
      </c>
      <c r="C23" s="322" t="s">
        <v>176</v>
      </c>
      <c r="D23" s="346">
        <f t="shared" ref="D23:D24" si="0">200*1.38*2.3</f>
        <v>634.79999999999995</v>
      </c>
      <c r="E23" s="551"/>
      <c r="F23" s="347">
        <f>(E23*D23)</f>
        <v>0</v>
      </c>
    </row>
    <row r="24" spans="1:7" ht="80.25" customHeight="1">
      <c r="A24" s="344">
        <v>5</v>
      </c>
      <c r="B24" s="345" t="s">
        <v>229</v>
      </c>
      <c r="C24" s="322" t="s">
        <v>176</v>
      </c>
      <c r="D24" s="346">
        <f t="shared" si="0"/>
        <v>634.79999999999995</v>
      </c>
      <c r="E24" s="548"/>
      <c r="F24" s="347">
        <f>(E24*D24)</f>
        <v>0</v>
      </c>
    </row>
    <row r="25" spans="1:7">
      <c r="A25" s="348"/>
      <c r="B25" s="348"/>
      <c r="E25" s="549"/>
      <c r="F25" s="349"/>
    </row>
    <row r="26" spans="1:7" ht="17.100000000000001" customHeight="1">
      <c r="A26" s="341"/>
      <c r="B26" s="402" t="s">
        <v>298</v>
      </c>
      <c r="C26" s="404"/>
      <c r="D26" s="404"/>
      <c r="E26" s="550"/>
      <c r="F26" s="350">
        <f>SUM(F20:F25)</f>
        <v>0</v>
      </c>
    </row>
    <row r="27" spans="1:7">
      <c r="A27" s="351"/>
      <c r="B27" s="351"/>
      <c r="C27" s="352"/>
      <c r="D27" s="352"/>
      <c r="E27" s="552"/>
      <c r="F27" s="353"/>
    </row>
    <row r="28" spans="1:7" s="319" customFormat="1">
      <c r="A28" s="354" t="s">
        <v>259</v>
      </c>
      <c r="B28" s="355" t="s">
        <v>230</v>
      </c>
      <c r="C28" s="356"/>
      <c r="D28" s="357"/>
      <c r="E28" s="553"/>
      <c r="F28" s="358"/>
      <c r="G28" s="318"/>
    </row>
    <row r="29" spans="1:7" s="319" customFormat="1">
      <c r="A29" s="354"/>
      <c r="B29" s="354"/>
      <c r="C29" s="356"/>
      <c r="D29" s="357"/>
      <c r="E29" s="553"/>
      <c r="F29" s="358"/>
      <c r="G29" s="318"/>
    </row>
    <row r="30" spans="1:7" s="319" customFormat="1" ht="306.75" customHeight="1">
      <c r="A30" s="344">
        <v>1</v>
      </c>
      <c r="B30" s="325" t="s">
        <v>231</v>
      </c>
      <c r="C30" s="322" t="s">
        <v>275</v>
      </c>
      <c r="D30" s="346">
        <f>230*0.5</f>
        <v>115</v>
      </c>
      <c r="E30" s="548"/>
      <c r="F30" s="347">
        <f>(E30*D30)</f>
        <v>0</v>
      </c>
      <c r="G30" s="318"/>
    </row>
    <row r="31" spans="1:7" s="319" customFormat="1" ht="15">
      <c r="A31" s="359"/>
      <c r="B31" s="359"/>
      <c r="C31" s="360"/>
      <c r="D31" s="360"/>
      <c r="E31" s="554"/>
      <c r="F31" s="331"/>
      <c r="G31" s="318"/>
    </row>
    <row r="32" spans="1:7" ht="17.100000000000001" customHeight="1">
      <c r="A32" s="361"/>
      <c r="B32" s="402" t="s">
        <v>232</v>
      </c>
      <c r="C32" s="404"/>
      <c r="D32" s="404"/>
      <c r="E32" s="550"/>
      <c r="F32" s="350">
        <f>SUM(F29:F31)</f>
        <v>0</v>
      </c>
    </row>
    <row r="33" spans="1:7">
      <c r="D33" s="334"/>
      <c r="E33" s="549"/>
      <c r="F33" s="343"/>
    </row>
    <row r="34" spans="1:7" s="319" customFormat="1">
      <c r="A34" s="354" t="s">
        <v>260</v>
      </c>
      <c r="B34" s="355" t="s">
        <v>233</v>
      </c>
      <c r="C34" s="356"/>
      <c r="D34" s="357"/>
      <c r="E34" s="553"/>
      <c r="F34" s="358"/>
      <c r="G34" s="318"/>
    </row>
    <row r="35" spans="1:7" s="319" customFormat="1">
      <c r="A35" s="354"/>
      <c r="B35" s="354"/>
      <c r="C35" s="356"/>
      <c r="D35" s="357"/>
      <c r="E35" s="553"/>
      <c r="F35" s="358"/>
      <c r="G35" s="318"/>
    </row>
    <row r="36" spans="1:7" s="319" customFormat="1" ht="170.25" customHeight="1">
      <c r="A36" s="344">
        <v>1</v>
      </c>
      <c r="B36" s="325" t="s">
        <v>234</v>
      </c>
      <c r="C36" s="322" t="s">
        <v>176</v>
      </c>
      <c r="D36" s="346">
        <f>0.15*230*1</f>
        <v>34.5</v>
      </c>
      <c r="E36" s="548"/>
      <c r="F36" s="347">
        <f>(E36*D36)</f>
        <v>0</v>
      </c>
      <c r="G36" s="318"/>
    </row>
    <row r="37" spans="1:7" s="319" customFormat="1" ht="15">
      <c r="A37" s="359"/>
      <c r="B37" s="359"/>
      <c r="C37" s="360"/>
      <c r="D37" s="360"/>
      <c r="E37" s="554"/>
      <c r="F37" s="331"/>
      <c r="G37" s="318"/>
    </row>
    <row r="38" spans="1:7" ht="17.100000000000001" customHeight="1">
      <c r="A38" s="361"/>
      <c r="B38" s="402" t="s">
        <v>251</v>
      </c>
      <c r="C38" s="404"/>
      <c r="D38" s="404"/>
      <c r="E38" s="550"/>
      <c r="F38" s="350">
        <f>SUM(F35:F37)</f>
        <v>0</v>
      </c>
    </row>
    <row r="39" spans="1:7">
      <c r="D39" s="334"/>
      <c r="E39" s="549"/>
      <c r="F39" s="343"/>
    </row>
    <row r="40" spans="1:7" s="319" customFormat="1">
      <c r="A40" s="354" t="s">
        <v>261</v>
      </c>
      <c r="B40" s="355" t="s">
        <v>235</v>
      </c>
      <c r="C40" s="356"/>
      <c r="D40" s="357"/>
      <c r="E40" s="553"/>
      <c r="F40" s="358"/>
      <c r="G40" s="318"/>
    </row>
    <row r="41" spans="1:7" s="319" customFormat="1">
      <c r="A41" s="354"/>
      <c r="B41" s="354"/>
      <c r="C41" s="356"/>
      <c r="D41" s="357"/>
      <c r="E41" s="553"/>
      <c r="F41" s="358"/>
      <c r="G41" s="318"/>
    </row>
    <row r="42" spans="1:7" s="320" customFormat="1" ht="172.5" customHeight="1">
      <c r="A42" s="344">
        <v>1</v>
      </c>
      <c r="B42" s="345" t="s">
        <v>236</v>
      </c>
      <c r="C42" s="322" t="s">
        <v>275</v>
      </c>
      <c r="D42" s="347">
        <f>230*2.65</f>
        <v>609.5</v>
      </c>
      <c r="E42" s="551"/>
      <c r="F42" s="347">
        <f>(E42*D42)</f>
        <v>0</v>
      </c>
    </row>
    <row r="43" spans="1:7" s="320" customFormat="1" ht="138" customHeight="1">
      <c r="A43" s="344">
        <v>2</v>
      </c>
      <c r="B43" s="345" t="s">
        <v>237</v>
      </c>
      <c r="C43" s="322" t="s">
        <v>275</v>
      </c>
      <c r="D43" s="347">
        <f>230*0.5</f>
        <v>115</v>
      </c>
      <c r="E43" s="551"/>
      <c r="F43" s="347">
        <f>(E43*D43)</f>
        <v>0</v>
      </c>
    </row>
    <row r="44" spans="1:7" ht="163.5" customHeight="1">
      <c r="A44" s="344">
        <v>3</v>
      </c>
      <c r="B44" s="362" t="s">
        <v>238</v>
      </c>
      <c r="C44" s="322" t="s">
        <v>275</v>
      </c>
      <c r="D44" s="347">
        <f>1.4*(45.4*2+79.3)</f>
        <v>238.14</v>
      </c>
      <c r="E44" s="551"/>
      <c r="F44" s="347">
        <f>(E44*D44)</f>
        <v>0</v>
      </c>
    </row>
    <row r="45" spans="1:7">
      <c r="A45" s="332"/>
      <c r="B45" s="332"/>
      <c r="E45" s="549"/>
    </row>
    <row r="46" spans="1:7" ht="17.100000000000001" customHeight="1">
      <c r="A46" s="341"/>
      <c r="B46" s="402" t="s">
        <v>252</v>
      </c>
      <c r="C46" s="404"/>
      <c r="D46" s="404"/>
      <c r="E46" s="550"/>
      <c r="F46" s="350">
        <f>SUM(F41:F44)</f>
        <v>0</v>
      </c>
    </row>
    <row r="47" spans="1:7">
      <c r="D47" s="334"/>
      <c r="E47" s="549"/>
      <c r="F47" s="343"/>
    </row>
    <row r="48" spans="1:7">
      <c r="A48" s="363" t="s">
        <v>262</v>
      </c>
      <c r="B48" s="364" t="s">
        <v>239</v>
      </c>
      <c r="E48" s="549"/>
      <c r="F48" s="349"/>
    </row>
    <row r="49" spans="1:6">
      <c r="A49" s="363"/>
      <c r="B49" s="363"/>
      <c r="E49" s="549"/>
      <c r="F49" s="349"/>
    </row>
    <row r="50" spans="1:6" ht="165">
      <c r="A50" s="365">
        <v>1</v>
      </c>
      <c r="B50" s="325" t="s">
        <v>240</v>
      </c>
      <c r="C50" s="366" t="s">
        <v>102</v>
      </c>
      <c r="D50" s="367">
        <v>26</v>
      </c>
      <c r="E50" s="555"/>
      <c r="F50" s="347">
        <f>(E50*D50)</f>
        <v>0</v>
      </c>
    </row>
    <row r="51" spans="1:6" ht="120">
      <c r="A51" s="365">
        <v>2</v>
      </c>
      <c r="B51" s="325" t="s">
        <v>241</v>
      </c>
      <c r="C51" s="339" t="s">
        <v>103</v>
      </c>
      <c r="D51" s="381">
        <v>18</v>
      </c>
      <c r="E51" s="555"/>
      <c r="F51" s="347">
        <f>(E51*D51)</f>
        <v>0</v>
      </c>
    </row>
    <row r="52" spans="1:6">
      <c r="A52" s="332"/>
      <c r="B52" s="332"/>
      <c r="E52" s="549"/>
    </row>
    <row r="53" spans="1:6" ht="17.100000000000001" customHeight="1">
      <c r="A53" s="341"/>
      <c r="B53" s="402" t="s">
        <v>253</v>
      </c>
      <c r="C53" s="404"/>
      <c r="D53" s="404"/>
      <c r="E53" s="550"/>
      <c r="F53" s="368">
        <f>SUM(F49:F52)</f>
        <v>0</v>
      </c>
    </row>
    <row r="54" spans="1:6">
      <c r="A54" s="351"/>
      <c r="B54" s="351"/>
      <c r="C54" s="352"/>
      <c r="D54" s="352"/>
      <c r="E54" s="552"/>
      <c r="F54" s="369"/>
    </row>
    <row r="55" spans="1:6" ht="21" customHeight="1">
      <c r="A55" s="363" t="s">
        <v>263</v>
      </c>
      <c r="B55" s="363" t="s">
        <v>242</v>
      </c>
      <c r="E55" s="549"/>
      <c r="F55" s="349"/>
    </row>
    <row r="56" spans="1:6">
      <c r="A56" s="363"/>
      <c r="B56" s="363"/>
      <c r="E56" s="549"/>
      <c r="F56" s="349"/>
    </row>
    <row r="57" spans="1:6" ht="90">
      <c r="A57" s="344">
        <v>1</v>
      </c>
      <c r="B57" s="345" t="s">
        <v>243</v>
      </c>
      <c r="C57" s="322" t="s">
        <v>275</v>
      </c>
      <c r="D57" s="367">
        <f>230*0.5</f>
        <v>115</v>
      </c>
      <c r="E57" s="555"/>
      <c r="F57" s="347">
        <f>(E57*D57)</f>
        <v>0</v>
      </c>
    </row>
    <row r="58" spans="1:6">
      <c r="A58" s="332"/>
      <c r="B58" s="332"/>
    </row>
    <row r="59" spans="1:6" ht="17.100000000000001" customHeight="1">
      <c r="A59" s="341"/>
      <c r="B59" s="402" t="s">
        <v>254</v>
      </c>
      <c r="C59" s="404"/>
      <c r="D59" s="404"/>
      <c r="E59" s="429"/>
      <c r="F59" s="368">
        <f>SUM(F56:F58)</f>
        <v>0</v>
      </c>
    </row>
    <row r="61" spans="1:6" s="321" customFormat="1" ht="15">
      <c r="A61" s="472" t="s">
        <v>255</v>
      </c>
      <c r="B61" s="474"/>
      <c r="C61" s="474"/>
      <c r="D61" s="474"/>
      <c r="E61" s="397"/>
      <c r="F61" s="387"/>
    </row>
    <row r="62" spans="1:6" s="321" customFormat="1" ht="15">
      <c r="A62" s="360"/>
      <c r="B62" s="360"/>
      <c r="C62" s="360"/>
      <c r="D62" s="360"/>
      <c r="E62" s="331"/>
      <c r="F62" s="331"/>
    </row>
    <row r="63" spans="1:6" s="321" customFormat="1" ht="15">
      <c r="A63" s="370" t="s">
        <v>257</v>
      </c>
      <c r="B63" s="388" t="s">
        <v>256</v>
      </c>
      <c r="C63" s="389"/>
      <c r="D63" s="389"/>
      <c r="E63" s="398"/>
      <c r="F63" s="368">
        <f>SUM(F15)</f>
        <v>0</v>
      </c>
    </row>
    <row r="64" spans="1:6" s="321" customFormat="1" ht="16.149999999999999" customHeight="1">
      <c r="A64" s="370" t="s">
        <v>258</v>
      </c>
      <c r="B64" s="388" t="s">
        <v>21</v>
      </c>
      <c r="C64" s="389"/>
      <c r="D64" s="389"/>
      <c r="E64" s="398"/>
      <c r="F64" s="368">
        <f>SUM(F26)</f>
        <v>0</v>
      </c>
    </row>
    <row r="65" spans="1:6" s="321" customFormat="1" ht="16.149999999999999" customHeight="1">
      <c r="A65" s="371" t="s">
        <v>259</v>
      </c>
      <c r="B65" s="388" t="s">
        <v>283</v>
      </c>
      <c r="C65" s="389"/>
      <c r="D65" s="389"/>
      <c r="E65" s="398"/>
      <c r="F65" s="368">
        <f>F32</f>
        <v>0</v>
      </c>
    </row>
    <row r="66" spans="1:6" s="321" customFormat="1" ht="16.149999999999999" customHeight="1">
      <c r="A66" s="371" t="s">
        <v>260</v>
      </c>
      <c r="B66" s="388" t="s">
        <v>46</v>
      </c>
      <c r="C66" s="389"/>
      <c r="D66" s="389"/>
      <c r="E66" s="398"/>
      <c r="F66" s="368">
        <f>SUM(F38)</f>
        <v>0</v>
      </c>
    </row>
    <row r="67" spans="1:6" s="321" customFormat="1" ht="16.149999999999999" customHeight="1">
      <c r="A67" s="371" t="s">
        <v>261</v>
      </c>
      <c r="B67" s="388" t="s">
        <v>235</v>
      </c>
      <c r="C67" s="389"/>
      <c r="D67" s="389"/>
      <c r="E67" s="398"/>
      <c r="F67" s="368">
        <f>SUM(F46)</f>
        <v>0</v>
      </c>
    </row>
    <row r="68" spans="1:6" s="321" customFormat="1" ht="16.149999999999999" customHeight="1">
      <c r="A68" s="370" t="s">
        <v>262</v>
      </c>
      <c r="B68" s="388" t="s">
        <v>239</v>
      </c>
      <c r="C68" s="389"/>
      <c r="D68" s="389"/>
      <c r="E68" s="398"/>
      <c r="F68" s="368">
        <f>SUM(F53)</f>
        <v>0</v>
      </c>
    </row>
    <row r="69" spans="1:6" s="321" customFormat="1" ht="16.149999999999999" customHeight="1">
      <c r="A69" s="370" t="s">
        <v>258</v>
      </c>
      <c r="B69" s="388" t="s">
        <v>242</v>
      </c>
      <c r="C69" s="389"/>
      <c r="D69" s="389"/>
      <c r="E69" s="398"/>
      <c r="F69" s="368">
        <f>SUM(F59)</f>
        <v>0</v>
      </c>
    </row>
    <row r="70" spans="1:6" s="321" customFormat="1" ht="15">
      <c r="A70" s="372"/>
      <c r="B70" s="372"/>
      <c r="C70" s="360"/>
      <c r="D70" s="360"/>
      <c r="E70" s="331"/>
      <c r="F70" s="331"/>
    </row>
    <row r="71" spans="1:6" s="321" customFormat="1" ht="16.149999999999999" customHeight="1">
      <c r="A71" s="370"/>
      <c r="B71" s="391" t="s">
        <v>273</v>
      </c>
      <c r="C71" s="393"/>
      <c r="D71" s="393"/>
      <c r="E71" s="399"/>
      <c r="F71" s="368">
        <f>SUM(F62:F70)</f>
        <v>0</v>
      </c>
    </row>
    <row r="73" spans="1:6" s="154" customFormat="1" ht="14.25">
      <c r="A73" s="328"/>
      <c r="B73" s="328" t="s">
        <v>274</v>
      </c>
      <c r="C73" s="328"/>
      <c r="D73" s="328"/>
      <c r="E73" s="395"/>
      <c r="F73" s="328"/>
    </row>
    <row r="75" spans="1:6" s="317" customFormat="1" ht="30.75" thickBot="1">
      <c r="A75" s="329" t="s">
        <v>162</v>
      </c>
      <c r="B75" s="4" t="s">
        <v>0</v>
      </c>
      <c r="C75" s="329" t="s">
        <v>1</v>
      </c>
      <c r="D75" s="329" t="s">
        <v>2</v>
      </c>
      <c r="E75" s="396" t="s">
        <v>3</v>
      </c>
      <c r="F75" s="329" t="s">
        <v>4</v>
      </c>
    </row>
    <row r="76" spans="1:6" ht="16.5" thickTop="1"/>
    <row r="77" spans="1:6">
      <c r="A77" s="332" t="s">
        <v>284</v>
      </c>
      <c r="B77" s="333" t="s">
        <v>219</v>
      </c>
      <c r="D77" s="334"/>
      <c r="F77" s="335"/>
    </row>
    <row r="79" spans="1:6" ht="92.25">
      <c r="A79" s="336">
        <v>1</v>
      </c>
      <c r="B79" s="324" t="s">
        <v>246</v>
      </c>
      <c r="C79" s="322" t="s">
        <v>176</v>
      </c>
      <c r="D79" s="337">
        <f>1.1*0.15*150</f>
        <v>24.75</v>
      </c>
      <c r="E79" s="548"/>
      <c r="F79" s="338">
        <f t="shared" ref="F79:F84" si="1">(D79*E79)</f>
        <v>0</v>
      </c>
    </row>
    <row r="80" spans="1:6" ht="109.5">
      <c r="A80" s="336">
        <v>2</v>
      </c>
      <c r="B80" s="324" t="s">
        <v>276</v>
      </c>
      <c r="C80" s="322" t="s">
        <v>176</v>
      </c>
      <c r="D80" s="337">
        <f>2.6*2.05*1/2+5*1.7*0.75*1.1</f>
        <v>9.6775000000000002</v>
      </c>
      <c r="E80" s="548"/>
      <c r="F80" s="338">
        <f t="shared" si="1"/>
        <v>0</v>
      </c>
    </row>
    <row r="81" spans="1:7" ht="126">
      <c r="A81" s="336">
        <v>3</v>
      </c>
      <c r="B81" s="324" t="s">
        <v>221</v>
      </c>
      <c r="C81" s="322" t="s">
        <v>275</v>
      </c>
      <c r="D81" s="337">
        <f>1.1*2.2*54</f>
        <v>130.68</v>
      </c>
      <c r="E81" s="548"/>
      <c r="F81" s="338">
        <f t="shared" si="1"/>
        <v>0</v>
      </c>
    </row>
    <row r="82" spans="1:7" ht="126">
      <c r="A82" s="336">
        <v>4</v>
      </c>
      <c r="B82" s="324" t="s">
        <v>222</v>
      </c>
      <c r="C82" s="322" t="s">
        <v>275</v>
      </c>
      <c r="D82" s="337">
        <f>1.1*0.6*60</f>
        <v>39.6</v>
      </c>
      <c r="E82" s="548"/>
      <c r="F82" s="338">
        <f t="shared" si="1"/>
        <v>0</v>
      </c>
    </row>
    <row r="83" spans="1:7" ht="126">
      <c r="A83" s="336">
        <v>5</v>
      </c>
      <c r="B83" s="324" t="s">
        <v>264</v>
      </c>
      <c r="C83" s="322" t="s">
        <v>275</v>
      </c>
      <c r="D83" s="337">
        <f>1.3*2.5*(28.6+21.6)+3.5*28.2</f>
        <v>261.85000000000002</v>
      </c>
      <c r="E83" s="548"/>
      <c r="F83" s="338">
        <f t="shared" si="1"/>
        <v>0</v>
      </c>
    </row>
    <row r="84" spans="1:7" ht="86.25" customHeight="1">
      <c r="A84" s="336">
        <v>6</v>
      </c>
      <c r="B84" s="324" t="s">
        <v>265</v>
      </c>
      <c r="C84" s="340" t="s">
        <v>103</v>
      </c>
      <c r="D84" s="380">
        <v>5</v>
      </c>
      <c r="E84" s="548"/>
      <c r="F84" s="338">
        <f t="shared" si="1"/>
        <v>0</v>
      </c>
    </row>
    <row r="85" spans="1:7" ht="147.75" customHeight="1">
      <c r="A85" s="336">
        <v>7</v>
      </c>
      <c r="B85" s="324" t="s">
        <v>266</v>
      </c>
      <c r="C85" s="340" t="s">
        <v>214</v>
      </c>
      <c r="D85" s="337"/>
      <c r="E85" s="556"/>
      <c r="F85" s="555"/>
    </row>
    <row r="86" spans="1:7">
      <c r="E86" s="549"/>
    </row>
    <row r="87" spans="1:7" ht="17.100000000000001" customHeight="1">
      <c r="A87" s="382"/>
      <c r="B87" s="384" t="s">
        <v>225</v>
      </c>
      <c r="C87" s="403"/>
      <c r="D87" s="403"/>
      <c r="E87" s="557"/>
      <c r="F87" s="383">
        <f>SUM(F78:F86)</f>
        <v>0</v>
      </c>
    </row>
    <row r="88" spans="1:7">
      <c r="D88" s="334"/>
      <c r="E88" s="549"/>
      <c r="F88" s="343"/>
    </row>
    <row r="89" spans="1:7">
      <c r="A89" s="332" t="s">
        <v>285</v>
      </c>
      <c r="B89" s="333" t="s">
        <v>226</v>
      </c>
      <c r="E89" s="549"/>
    </row>
    <row r="90" spans="1:7">
      <c r="A90" s="332"/>
      <c r="B90" s="332"/>
      <c r="E90" s="549"/>
    </row>
    <row r="91" spans="1:7" ht="135">
      <c r="A91" s="344">
        <v>1</v>
      </c>
      <c r="B91" s="345" t="s">
        <v>228</v>
      </c>
      <c r="C91" s="322" t="s">
        <v>176</v>
      </c>
      <c r="D91" s="346">
        <f t="shared" ref="D91:D92" si="2">1.1*54*1*2.55</f>
        <v>151.47</v>
      </c>
      <c r="E91" s="551"/>
      <c r="F91" s="347">
        <f>(E91*D91)</f>
        <v>0</v>
      </c>
    </row>
    <row r="92" spans="1:7" ht="75">
      <c r="A92" s="344">
        <v>2</v>
      </c>
      <c r="B92" s="345" t="s">
        <v>229</v>
      </c>
      <c r="C92" s="322" t="s">
        <v>176</v>
      </c>
      <c r="D92" s="346">
        <f t="shared" si="2"/>
        <v>151.47</v>
      </c>
      <c r="E92" s="548"/>
      <c r="F92" s="347">
        <f>(E92*D92)</f>
        <v>0</v>
      </c>
    </row>
    <row r="93" spans="1:7">
      <c r="A93" s="348"/>
      <c r="B93" s="348"/>
      <c r="E93" s="549"/>
      <c r="F93" s="349"/>
    </row>
    <row r="94" spans="1:7" ht="17.100000000000001" customHeight="1">
      <c r="A94" s="341"/>
      <c r="B94" s="384" t="s">
        <v>277</v>
      </c>
      <c r="C94" s="404"/>
      <c r="D94" s="404"/>
      <c r="E94" s="550"/>
      <c r="F94" s="350">
        <f>SUM(F90:F93)</f>
        <v>0</v>
      </c>
    </row>
    <row r="95" spans="1:7">
      <c r="A95" s="351"/>
      <c r="B95" s="351"/>
      <c r="C95" s="352"/>
      <c r="D95" s="352"/>
      <c r="E95" s="552"/>
      <c r="F95" s="353"/>
    </row>
    <row r="96" spans="1:7" s="319" customFormat="1">
      <c r="A96" s="354" t="s">
        <v>286</v>
      </c>
      <c r="B96" s="355" t="s">
        <v>230</v>
      </c>
      <c r="C96" s="356"/>
      <c r="D96" s="357"/>
      <c r="E96" s="553"/>
      <c r="F96" s="358"/>
      <c r="G96" s="318"/>
    </row>
    <row r="97" spans="1:7" s="319" customFormat="1">
      <c r="A97" s="354"/>
      <c r="B97" s="354"/>
      <c r="C97" s="356"/>
      <c r="D97" s="357"/>
      <c r="E97" s="553"/>
      <c r="F97" s="358"/>
      <c r="G97" s="318"/>
    </row>
    <row r="98" spans="1:7" s="319" customFormat="1" ht="307.5" customHeight="1">
      <c r="A98" s="344">
        <v>1</v>
      </c>
      <c r="B98" s="325" t="s">
        <v>231</v>
      </c>
      <c r="C98" s="322" t="s">
        <v>275</v>
      </c>
      <c r="D98" s="346">
        <f>1.1*0.6*60</f>
        <v>39.6</v>
      </c>
      <c r="E98" s="548"/>
      <c r="F98" s="347">
        <f>(E98*D98)</f>
        <v>0</v>
      </c>
      <c r="G98" s="318"/>
    </row>
    <row r="99" spans="1:7" s="319" customFormat="1" ht="218.25" customHeight="1">
      <c r="A99" s="344">
        <v>2</v>
      </c>
      <c r="B99" s="345" t="s">
        <v>267</v>
      </c>
      <c r="C99" s="322" t="s">
        <v>275</v>
      </c>
      <c r="D99" s="346">
        <f>1.3*2.5*(28.6+21.6)+3.5*28.2</f>
        <v>261.85000000000002</v>
      </c>
      <c r="E99" s="548"/>
      <c r="F99" s="347">
        <f>(E99*D99)</f>
        <v>0</v>
      </c>
      <c r="G99" s="318"/>
    </row>
    <row r="100" spans="1:7" s="319" customFormat="1" ht="15">
      <c r="A100" s="359"/>
      <c r="B100" s="359"/>
      <c r="C100" s="360"/>
      <c r="D100" s="360"/>
      <c r="E100" s="554"/>
      <c r="F100" s="331"/>
      <c r="G100" s="318"/>
    </row>
    <row r="101" spans="1:7" ht="17.100000000000001" customHeight="1">
      <c r="A101" s="361"/>
      <c r="B101" s="391" t="s">
        <v>232</v>
      </c>
      <c r="C101" s="405"/>
      <c r="D101" s="405"/>
      <c r="E101" s="558"/>
      <c r="F101" s="350">
        <f>SUM(F97:F100)</f>
        <v>0</v>
      </c>
    </row>
    <row r="102" spans="1:7">
      <c r="D102" s="334"/>
      <c r="E102" s="549"/>
      <c r="F102" s="343"/>
    </row>
    <row r="103" spans="1:7" s="319" customFormat="1">
      <c r="A103" s="354" t="s">
        <v>287</v>
      </c>
      <c r="B103" s="355" t="s">
        <v>233</v>
      </c>
      <c r="C103" s="356"/>
      <c r="D103" s="357"/>
      <c r="E103" s="553"/>
      <c r="F103" s="358"/>
      <c r="G103" s="318"/>
    </row>
    <row r="104" spans="1:7" s="319" customFormat="1">
      <c r="A104" s="354"/>
      <c r="B104" s="354"/>
      <c r="C104" s="356"/>
      <c r="D104" s="357"/>
      <c r="E104" s="553"/>
      <c r="F104" s="358"/>
      <c r="G104" s="318"/>
    </row>
    <row r="105" spans="1:7" s="319" customFormat="1" ht="165">
      <c r="A105" s="344">
        <v>1</v>
      </c>
      <c r="B105" s="325" t="s">
        <v>234</v>
      </c>
      <c r="C105" s="322" t="s">
        <v>176</v>
      </c>
      <c r="D105" s="346">
        <f>1.1*0.15*150</f>
        <v>24.75</v>
      </c>
      <c r="E105" s="548"/>
      <c r="F105" s="347">
        <f>(E105*D105)</f>
        <v>0</v>
      </c>
      <c r="G105" s="318"/>
    </row>
    <row r="106" spans="1:7" s="319" customFormat="1" ht="135">
      <c r="A106" s="344">
        <v>2</v>
      </c>
      <c r="B106" s="345" t="s">
        <v>268</v>
      </c>
      <c r="C106" s="322" t="s">
        <v>176</v>
      </c>
      <c r="D106" s="346">
        <f>2.6*2.05*1/2+5*1.7*0.75*1.1</f>
        <v>9.6775000000000002</v>
      </c>
      <c r="E106" s="548"/>
      <c r="F106" s="347">
        <f>(E106*D106)</f>
        <v>0</v>
      </c>
      <c r="G106" s="318"/>
    </row>
    <row r="107" spans="1:7" s="319" customFormat="1" ht="15">
      <c r="A107" s="359"/>
      <c r="B107" s="359"/>
      <c r="C107" s="360"/>
      <c r="D107" s="360"/>
      <c r="E107" s="554"/>
      <c r="F107" s="331"/>
      <c r="G107" s="318"/>
    </row>
    <row r="108" spans="1:7" ht="17.100000000000001" customHeight="1">
      <c r="A108" s="361"/>
      <c r="B108" s="384" t="s">
        <v>251</v>
      </c>
      <c r="C108" s="404"/>
      <c r="D108" s="404"/>
      <c r="E108" s="550"/>
      <c r="F108" s="350">
        <f>SUM(F104:F107)</f>
        <v>0</v>
      </c>
    </row>
    <row r="109" spans="1:7">
      <c r="D109" s="334"/>
      <c r="E109" s="549"/>
      <c r="F109" s="343"/>
    </row>
    <row r="110" spans="1:7" s="319" customFormat="1">
      <c r="A110" s="354" t="s">
        <v>288</v>
      </c>
      <c r="B110" s="355" t="s">
        <v>278</v>
      </c>
      <c r="C110" s="356"/>
      <c r="D110" s="357"/>
      <c r="E110" s="553"/>
      <c r="F110" s="358"/>
      <c r="G110" s="318"/>
    </row>
    <row r="111" spans="1:7" s="319" customFormat="1">
      <c r="A111" s="354"/>
      <c r="B111" s="354"/>
      <c r="C111" s="356"/>
      <c r="D111" s="357"/>
      <c r="E111" s="553"/>
      <c r="F111" s="358"/>
      <c r="G111" s="318"/>
    </row>
    <row r="112" spans="1:7" s="320" customFormat="1" ht="171" customHeight="1">
      <c r="A112" s="344">
        <v>1</v>
      </c>
      <c r="B112" s="345" t="s">
        <v>236</v>
      </c>
      <c r="C112" s="322" t="s">
        <v>275</v>
      </c>
      <c r="D112" s="347">
        <f>1.1*3.45*54</f>
        <v>204.93</v>
      </c>
      <c r="E112" s="551"/>
      <c r="F112" s="347">
        <f>(E112*D112)</f>
        <v>0</v>
      </c>
    </row>
    <row r="113" spans="1:6" s="320" customFormat="1" ht="140.25" customHeight="1">
      <c r="A113" s="344">
        <v>2</v>
      </c>
      <c r="B113" s="345" t="s">
        <v>237</v>
      </c>
      <c r="C113" s="322" t="s">
        <v>275</v>
      </c>
      <c r="D113" s="347">
        <f>1.1*0.6*60</f>
        <v>39.6</v>
      </c>
      <c r="E113" s="551"/>
      <c r="F113" s="347">
        <f>(E113*D113)</f>
        <v>0</v>
      </c>
    </row>
    <row r="114" spans="1:6" ht="162.75" customHeight="1">
      <c r="A114" s="344">
        <v>3</v>
      </c>
      <c r="B114" s="362" t="s">
        <v>238</v>
      </c>
      <c r="C114" s="322" t="s">
        <v>275</v>
      </c>
      <c r="D114" s="347">
        <f>54.5*2.85</f>
        <v>155.32500000000002</v>
      </c>
      <c r="E114" s="551"/>
      <c r="F114" s="347">
        <f>(E114*D114)</f>
        <v>0</v>
      </c>
    </row>
    <row r="115" spans="1:6">
      <c r="A115" s="332"/>
      <c r="B115" s="332"/>
      <c r="E115" s="549"/>
    </row>
    <row r="116" spans="1:6" ht="17.100000000000001" customHeight="1">
      <c r="A116" s="341"/>
      <c r="B116" s="384" t="s">
        <v>252</v>
      </c>
      <c r="C116" s="404"/>
      <c r="D116" s="404"/>
      <c r="E116" s="550"/>
      <c r="F116" s="350">
        <f>SUM(F111:F114)</f>
        <v>0</v>
      </c>
    </row>
    <row r="117" spans="1:6">
      <c r="D117" s="334"/>
      <c r="E117" s="549"/>
      <c r="F117" s="343"/>
    </row>
    <row r="118" spans="1:6" ht="17.100000000000001" customHeight="1">
      <c r="A118" s="363" t="s">
        <v>289</v>
      </c>
      <c r="B118" s="355" t="s">
        <v>269</v>
      </c>
      <c r="C118" s="450"/>
      <c r="D118" s="450"/>
      <c r="E118" s="559"/>
      <c r="F118" s="450"/>
    </row>
    <row r="119" spans="1:6">
      <c r="A119" s="363"/>
      <c r="B119" s="363"/>
      <c r="C119" s="374"/>
      <c r="D119" s="374"/>
      <c r="E119" s="560"/>
      <c r="F119" s="353"/>
    </row>
    <row r="120" spans="1:6" ht="135">
      <c r="A120" s="365">
        <v>1</v>
      </c>
      <c r="B120" s="325" t="s">
        <v>270</v>
      </c>
      <c r="C120" s="385"/>
      <c r="D120" s="385"/>
      <c r="E120" s="561"/>
      <c r="F120" s="385"/>
    </row>
    <row r="121" spans="1:6">
      <c r="A121" s="365"/>
      <c r="B121" s="409" t="s">
        <v>306</v>
      </c>
      <c r="C121" s="340" t="s">
        <v>103</v>
      </c>
      <c r="D121" s="381">
        <v>5</v>
      </c>
      <c r="E121" s="555"/>
      <c r="F121" s="347">
        <f>(E121*D121)</f>
        <v>0</v>
      </c>
    </row>
    <row r="122" spans="1:6">
      <c r="A122" s="375"/>
      <c r="B122" s="375"/>
      <c r="C122" s="376"/>
      <c r="D122" s="376"/>
      <c r="E122" s="562"/>
      <c r="F122" s="377"/>
    </row>
    <row r="123" spans="1:6" ht="17.100000000000001" customHeight="1">
      <c r="A123" s="365"/>
      <c r="B123" s="384" t="s">
        <v>279</v>
      </c>
      <c r="C123" s="406"/>
      <c r="D123" s="406"/>
      <c r="E123" s="563"/>
      <c r="F123" s="386">
        <f>SUM(F119:F122)</f>
        <v>0</v>
      </c>
    </row>
    <row r="124" spans="1:6" s="320" customFormat="1">
      <c r="A124" s="375"/>
      <c r="B124" s="375"/>
      <c r="C124" s="376"/>
      <c r="D124" s="378"/>
      <c r="E124" s="564"/>
      <c r="F124" s="379"/>
    </row>
    <row r="125" spans="1:6">
      <c r="A125" s="363" t="s">
        <v>290</v>
      </c>
      <c r="B125" s="364" t="s">
        <v>280</v>
      </c>
      <c r="E125" s="549"/>
      <c r="F125" s="349"/>
    </row>
    <row r="126" spans="1:6">
      <c r="A126" s="363"/>
      <c r="B126" s="363"/>
      <c r="E126" s="549"/>
      <c r="F126" s="349"/>
    </row>
    <row r="127" spans="1:6" ht="156" customHeight="1">
      <c r="A127" s="344">
        <v>1</v>
      </c>
      <c r="B127" s="325" t="s">
        <v>271</v>
      </c>
      <c r="C127" s="366" t="s">
        <v>102</v>
      </c>
      <c r="D127" s="367">
        <f>5*2</f>
        <v>10</v>
      </c>
      <c r="E127" s="555"/>
      <c r="F127" s="347">
        <f>(E127*D127)</f>
        <v>0</v>
      </c>
    </row>
    <row r="128" spans="1:6" ht="120">
      <c r="A128" s="365">
        <v>2</v>
      </c>
      <c r="B128" s="325" t="s">
        <v>272</v>
      </c>
      <c r="C128" s="340" t="s">
        <v>103</v>
      </c>
      <c r="D128" s="381">
        <v>5</v>
      </c>
      <c r="E128" s="555"/>
      <c r="F128" s="347">
        <f>(E128*D128)</f>
        <v>0</v>
      </c>
    </row>
    <row r="129" spans="1:6">
      <c r="A129" s="332"/>
      <c r="B129" s="332"/>
      <c r="E129" s="549"/>
    </row>
    <row r="130" spans="1:6" ht="17.100000000000001" customHeight="1">
      <c r="A130" s="341"/>
      <c r="B130" s="384" t="s">
        <v>253</v>
      </c>
      <c r="C130" s="404"/>
      <c r="D130" s="404"/>
      <c r="E130" s="550"/>
      <c r="F130" s="368">
        <f>SUM(F126:F129)</f>
        <v>0</v>
      </c>
    </row>
    <row r="131" spans="1:6">
      <c r="A131" s="351"/>
      <c r="B131" s="351"/>
      <c r="C131" s="352"/>
      <c r="D131" s="352"/>
      <c r="E131" s="552"/>
      <c r="F131" s="369"/>
    </row>
    <row r="132" spans="1:6">
      <c r="A132" s="363" t="s">
        <v>291</v>
      </c>
      <c r="B132" s="364" t="s">
        <v>281</v>
      </c>
      <c r="E132" s="549"/>
      <c r="F132" s="349"/>
    </row>
    <row r="133" spans="1:6">
      <c r="A133" s="363"/>
      <c r="B133" s="363"/>
      <c r="E133" s="549"/>
      <c r="F133" s="349"/>
    </row>
    <row r="134" spans="1:6" ht="90">
      <c r="A134" s="344">
        <v>1</v>
      </c>
      <c r="B134" s="345" t="s">
        <v>243</v>
      </c>
      <c r="C134" s="322" t="s">
        <v>275</v>
      </c>
      <c r="D134" s="367">
        <f>1.1*0.6*60</f>
        <v>39.6</v>
      </c>
      <c r="E134" s="555"/>
      <c r="F134" s="347">
        <f>(E134*D134)</f>
        <v>0</v>
      </c>
    </row>
    <row r="135" spans="1:6">
      <c r="A135" s="332"/>
      <c r="B135" s="332"/>
    </row>
    <row r="136" spans="1:6" ht="17.100000000000001" customHeight="1">
      <c r="A136" s="341"/>
      <c r="B136" s="384" t="s">
        <v>254</v>
      </c>
      <c r="C136" s="404"/>
      <c r="D136" s="404"/>
      <c r="E136" s="429"/>
      <c r="F136" s="368">
        <f>SUM(F133:F135)</f>
        <v>0</v>
      </c>
    </row>
    <row r="138" spans="1:6" s="321" customFormat="1" ht="15.75" customHeight="1">
      <c r="A138" s="472" t="s">
        <v>282</v>
      </c>
      <c r="B138" s="474"/>
      <c r="C138" s="474"/>
      <c r="D138" s="474"/>
      <c r="E138" s="397"/>
      <c r="F138" s="387"/>
    </row>
    <row r="139" spans="1:6" s="321" customFormat="1" ht="15">
      <c r="A139" s="360"/>
      <c r="B139" s="360"/>
      <c r="C139" s="360"/>
      <c r="D139" s="360"/>
      <c r="E139" s="331"/>
      <c r="F139" s="331"/>
    </row>
    <row r="140" spans="1:6" s="321" customFormat="1" ht="15">
      <c r="A140" s="370" t="s">
        <v>284</v>
      </c>
      <c r="B140" s="388" t="s">
        <v>256</v>
      </c>
      <c r="C140" s="389"/>
      <c r="D140" s="389"/>
      <c r="E140" s="398"/>
      <c r="F140" s="368">
        <f>SUM(F85)</f>
        <v>0</v>
      </c>
    </row>
    <row r="141" spans="1:6" s="321" customFormat="1" ht="15.75" customHeight="1">
      <c r="A141" s="370" t="s">
        <v>285</v>
      </c>
      <c r="B141" s="388" t="s">
        <v>21</v>
      </c>
      <c r="C141" s="389"/>
      <c r="D141" s="389"/>
      <c r="E141" s="398"/>
      <c r="F141" s="368">
        <f>SUM(F94)</f>
        <v>0</v>
      </c>
    </row>
    <row r="142" spans="1:6" s="321" customFormat="1" ht="15.75" customHeight="1">
      <c r="A142" s="371" t="s">
        <v>286</v>
      </c>
      <c r="B142" s="388" t="s">
        <v>283</v>
      </c>
      <c r="C142" s="389"/>
      <c r="D142" s="389"/>
      <c r="E142" s="398"/>
      <c r="F142" s="368">
        <f>F101</f>
        <v>0</v>
      </c>
    </row>
    <row r="143" spans="1:6" s="321" customFormat="1" ht="15.75" customHeight="1">
      <c r="A143" s="371" t="s">
        <v>287</v>
      </c>
      <c r="B143" s="388" t="s">
        <v>46</v>
      </c>
      <c r="C143" s="389"/>
      <c r="D143" s="389"/>
      <c r="E143" s="398"/>
      <c r="F143" s="368">
        <f>SUM(F108)</f>
        <v>0</v>
      </c>
    </row>
    <row r="144" spans="1:6" s="321" customFormat="1" ht="15.75" customHeight="1">
      <c r="A144" s="371" t="s">
        <v>288</v>
      </c>
      <c r="B144" s="388" t="s">
        <v>235</v>
      </c>
      <c r="C144" s="389"/>
      <c r="D144" s="389"/>
      <c r="E144" s="398"/>
      <c r="F144" s="368">
        <f>SUM(F116)</f>
        <v>0</v>
      </c>
    </row>
    <row r="145" spans="1:6" s="321" customFormat="1" ht="15.75" customHeight="1">
      <c r="A145" s="370" t="s">
        <v>289</v>
      </c>
      <c r="B145" s="388" t="s">
        <v>292</v>
      </c>
      <c r="C145" s="389"/>
      <c r="D145" s="389"/>
      <c r="E145" s="398"/>
      <c r="F145" s="368">
        <f>SUM(F123)</f>
        <v>0</v>
      </c>
    </row>
    <row r="146" spans="1:6" s="321" customFormat="1" ht="15.75" customHeight="1">
      <c r="A146" s="370" t="s">
        <v>290</v>
      </c>
      <c r="B146" s="388" t="s">
        <v>239</v>
      </c>
      <c r="C146" s="389"/>
      <c r="D146" s="389"/>
      <c r="E146" s="398"/>
      <c r="F146" s="368">
        <f>SUM(F130)</f>
        <v>0</v>
      </c>
    </row>
    <row r="147" spans="1:6" s="321" customFormat="1" ht="15.75" customHeight="1">
      <c r="A147" s="370" t="s">
        <v>291</v>
      </c>
      <c r="B147" s="388" t="s">
        <v>242</v>
      </c>
      <c r="C147" s="390"/>
      <c r="D147" s="390"/>
      <c r="E147" s="400"/>
      <c r="F147" s="368">
        <f>SUM(F136)</f>
        <v>0</v>
      </c>
    </row>
    <row r="148" spans="1:6" s="321" customFormat="1" ht="15">
      <c r="A148" s="372"/>
      <c r="B148" s="372"/>
      <c r="C148" s="360"/>
      <c r="D148" s="360"/>
      <c r="E148" s="331"/>
      <c r="F148" s="331"/>
    </row>
    <row r="149" spans="1:6" s="321" customFormat="1" ht="15.75" customHeight="1">
      <c r="A149" s="370"/>
      <c r="B149" s="384" t="s">
        <v>293</v>
      </c>
      <c r="C149" s="392"/>
      <c r="D149" s="392"/>
      <c r="E149" s="401"/>
      <c r="F149" s="368">
        <f>SUM(F139:F148)</f>
        <v>0</v>
      </c>
    </row>
    <row r="151" spans="1:6" s="154" customFormat="1" ht="14.25">
      <c r="A151" s="328"/>
      <c r="B151" s="328" t="s">
        <v>296</v>
      </c>
      <c r="C151" s="328"/>
      <c r="D151" s="328"/>
      <c r="E151" s="395"/>
      <c r="F151" s="328"/>
    </row>
    <row r="153" spans="1:6" s="317" customFormat="1" ht="30.75" thickBot="1">
      <c r="A153" s="329" t="s">
        <v>162</v>
      </c>
      <c r="B153" s="4" t="s">
        <v>0</v>
      </c>
      <c r="C153" s="329" t="s">
        <v>1</v>
      </c>
      <c r="D153" s="329" t="s">
        <v>2</v>
      </c>
      <c r="E153" s="396" t="s">
        <v>3</v>
      </c>
      <c r="F153" s="329" t="s">
        <v>4</v>
      </c>
    </row>
    <row r="154" spans="1:6" ht="16.5" thickTop="1"/>
    <row r="155" spans="1:6">
      <c r="A155" s="332" t="s">
        <v>299</v>
      </c>
      <c r="B155" s="333" t="s">
        <v>219</v>
      </c>
      <c r="D155" s="334"/>
      <c r="F155" s="335"/>
    </row>
    <row r="157" spans="1:6" ht="96.75" customHeight="1">
      <c r="A157" s="336">
        <v>1</v>
      </c>
      <c r="B157" s="324" t="s">
        <v>246</v>
      </c>
      <c r="C157" s="322" t="s">
        <v>131</v>
      </c>
      <c r="D157" s="337">
        <f>0.15*(2*37+100)</f>
        <v>26.099999999999998</v>
      </c>
      <c r="E157" s="548"/>
      <c r="F157" s="338">
        <f>(D157*E157)</f>
        <v>0</v>
      </c>
    </row>
    <row r="158" spans="1:6" ht="113.25" customHeight="1">
      <c r="A158" s="336">
        <v>2</v>
      </c>
      <c r="B158" s="324" t="s">
        <v>297</v>
      </c>
      <c r="C158" s="322" t="s">
        <v>131</v>
      </c>
      <c r="D158" s="337">
        <f>5*2.65*0.9*1</f>
        <v>11.925000000000001</v>
      </c>
      <c r="E158" s="548"/>
      <c r="F158" s="338">
        <f>(D158*E158)</f>
        <v>0</v>
      </c>
    </row>
    <row r="159" spans="1:6" ht="126">
      <c r="A159" s="336">
        <v>3</v>
      </c>
      <c r="B159" s="324" t="s">
        <v>221</v>
      </c>
      <c r="C159" s="322" t="s">
        <v>275</v>
      </c>
      <c r="D159" s="337">
        <f>2.7*66.6</f>
        <v>179.82</v>
      </c>
      <c r="E159" s="548"/>
      <c r="F159" s="338">
        <f>(D159*E159)</f>
        <v>0</v>
      </c>
    </row>
    <row r="160" spans="1:6" ht="133.5" customHeight="1">
      <c r="A160" s="336">
        <v>4</v>
      </c>
      <c r="B160" s="324" t="s">
        <v>327</v>
      </c>
      <c r="C160" s="322" t="s">
        <v>275</v>
      </c>
      <c r="D160" s="337">
        <f>39*1.1</f>
        <v>42.900000000000006</v>
      </c>
      <c r="E160" s="548"/>
      <c r="F160" s="338">
        <f>(D160*E160)</f>
        <v>0</v>
      </c>
    </row>
    <row r="161" spans="1:7" ht="78.75">
      <c r="A161" s="336">
        <v>5</v>
      </c>
      <c r="B161" s="324" t="s">
        <v>265</v>
      </c>
      <c r="C161" s="323" t="s">
        <v>103</v>
      </c>
      <c r="D161" s="380">
        <v>5</v>
      </c>
      <c r="E161" s="548"/>
      <c r="F161" s="338">
        <f>(D161*E161)</f>
        <v>0</v>
      </c>
    </row>
    <row r="162" spans="1:7" ht="148.5" customHeight="1">
      <c r="A162" s="336">
        <v>6</v>
      </c>
      <c r="B162" s="324" t="s">
        <v>266</v>
      </c>
      <c r="C162" s="340" t="s">
        <v>214</v>
      </c>
      <c r="D162" s="337"/>
      <c r="E162" s="556"/>
      <c r="F162" s="555"/>
    </row>
    <row r="163" spans="1:7">
      <c r="E163" s="549"/>
    </row>
    <row r="164" spans="1:7" ht="15.95" customHeight="1">
      <c r="A164" s="382"/>
      <c r="B164" s="384" t="s">
        <v>225</v>
      </c>
      <c r="C164" s="403"/>
      <c r="D164" s="403"/>
      <c r="E164" s="557"/>
      <c r="F164" s="342">
        <f>SUM(F156:F163)</f>
        <v>0</v>
      </c>
    </row>
    <row r="165" spans="1:7">
      <c r="D165" s="334"/>
      <c r="E165" s="549"/>
      <c r="F165" s="343"/>
    </row>
    <row r="166" spans="1:7">
      <c r="A166" s="332" t="s">
        <v>300</v>
      </c>
      <c r="B166" s="333" t="s">
        <v>226</v>
      </c>
      <c r="E166" s="549"/>
    </row>
    <row r="167" spans="1:7">
      <c r="A167" s="332"/>
      <c r="B167" s="332"/>
      <c r="E167" s="549"/>
    </row>
    <row r="168" spans="1:7" ht="135">
      <c r="A168" s="344">
        <v>1</v>
      </c>
      <c r="B168" s="345" t="s">
        <v>228</v>
      </c>
      <c r="C168" s="322" t="s">
        <v>131</v>
      </c>
      <c r="D168" s="346">
        <f t="shared" ref="D168:D169" si="3">2*37*4+29*2*4</f>
        <v>528</v>
      </c>
      <c r="E168" s="551"/>
      <c r="F168" s="347">
        <f>(E168*D168)</f>
        <v>0</v>
      </c>
    </row>
    <row r="169" spans="1:7" ht="75">
      <c r="A169" s="344">
        <v>2</v>
      </c>
      <c r="B169" s="345" t="s">
        <v>229</v>
      </c>
      <c r="C169" s="322" t="s">
        <v>131</v>
      </c>
      <c r="D169" s="346">
        <f t="shared" si="3"/>
        <v>528</v>
      </c>
      <c r="E169" s="548"/>
      <c r="F169" s="347">
        <f>(E169*D169)</f>
        <v>0</v>
      </c>
    </row>
    <row r="170" spans="1:7">
      <c r="A170" s="348"/>
      <c r="B170" s="348"/>
      <c r="E170" s="549"/>
      <c r="F170" s="349"/>
    </row>
    <row r="171" spans="1:7" ht="15.95" customHeight="1">
      <c r="A171" s="382"/>
      <c r="B171" s="384" t="s">
        <v>277</v>
      </c>
      <c r="C171" s="449"/>
      <c r="D171" s="449"/>
      <c r="E171" s="565"/>
      <c r="F171" s="350">
        <f>SUM(F167:F170)</f>
        <v>0</v>
      </c>
    </row>
    <row r="172" spans="1:7" ht="15.95" customHeight="1">
      <c r="A172" s="351"/>
      <c r="B172" s="351"/>
      <c r="C172" s="352"/>
      <c r="D172" s="352"/>
      <c r="E172" s="552"/>
      <c r="F172" s="353"/>
    </row>
    <row r="173" spans="1:7" s="319" customFormat="1">
      <c r="A173" s="354" t="s">
        <v>301</v>
      </c>
      <c r="B173" s="355" t="s">
        <v>230</v>
      </c>
      <c r="C173" s="356"/>
      <c r="D173" s="357"/>
      <c r="E173" s="553"/>
      <c r="F173" s="358"/>
      <c r="G173" s="318"/>
    </row>
    <row r="174" spans="1:7" s="319" customFormat="1" ht="12" customHeight="1">
      <c r="A174" s="354"/>
      <c r="B174" s="354"/>
      <c r="C174" s="356"/>
      <c r="D174" s="357"/>
      <c r="E174" s="553"/>
      <c r="F174" s="358"/>
      <c r="G174" s="318"/>
    </row>
    <row r="175" spans="1:7" s="319" customFormat="1" ht="302.25" customHeight="1">
      <c r="A175" s="344">
        <v>1</v>
      </c>
      <c r="B175" s="325" t="s">
        <v>231</v>
      </c>
      <c r="C175" s="322" t="s">
        <v>275</v>
      </c>
      <c r="D175" s="346">
        <f>39*1.1</f>
        <v>42.900000000000006</v>
      </c>
      <c r="E175" s="548"/>
      <c r="F175" s="347">
        <f>(E175*D175)</f>
        <v>0</v>
      </c>
      <c r="G175" s="318"/>
    </row>
    <row r="176" spans="1:7" s="319" customFormat="1" ht="15">
      <c r="A176" s="359"/>
      <c r="B176" s="359"/>
      <c r="C176" s="360"/>
      <c r="D176" s="360"/>
      <c r="E176" s="554"/>
      <c r="F176" s="331"/>
      <c r="G176" s="318"/>
    </row>
    <row r="177" spans="1:7" ht="15.95" customHeight="1">
      <c r="A177" s="361"/>
      <c r="B177" s="391" t="s">
        <v>232</v>
      </c>
      <c r="C177" s="405"/>
      <c r="D177" s="405"/>
      <c r="E177" s="558"/>
      <c r="F177" s="350">
        <f>SUM(F174:F176)</f>
        <v>0</v>
      </c>
    </row>
    <row r="178" spans="1:7" ht="12" customHeight="1">
      <c r="D178" s="334"/>
      <c r="E178" s="549"/>
      <c r="F178" s="343"/>
    </row>
    <row r="179" spans="1:7" s="319" customFormat="1">
      <c r="A179" s="354" t="s">
        <v>302</v>
      </c>
      <c r="B179" s="355" t="s">
        <v>233</v>
      </c>
      <c r="C179" s="356"/>
      <c r="D179" s="357"/>
      <c r="E179" s="553"/>
      <c r="F179" s="358"/>
      <c r="G179" s="318"/>
    </row>
    <row r="180" spans="1:7" s="319" customFormat="1" ht="10.5" customHeight="1">
      <c r="A180" s="354"/>
      <c r="B180" s="354"/>
      <c r="C180" s="356"/>
      <c r="D180" s="357"/>
      <c r="E180" s="553"/>
      <c r="F180" s="358"/>
      <c r="G180" s="318"/>
    </row>
    <row r="181" spans="1:7" s="319" customFormat="1" ht="165">
      <c r="A181" s="344">
        <v>1</v>
      </c>
      <c r="B181" s="325" t="s">
        <v>234</v>
      </c>
      <c r="C181" s="322" t="s">
        <v>131</v>
      </c>
      <c r="D181" s="346">
        <f>0.15*(2*37+100)</f>
        <v>26.099999999999998</v>
      </c>
      <c r="E181" s="548"/>
      <c r="F181" s="347">
        <f>(E181*D181)</f>
        <v>0</v>
      </c>
      <c r="G181" s="318"/>
    </row>
    <row r="182" spans="1:7" s="319" customFormat="1" ht="135">
      <c r="A182" s="344">
        <v>2</v>
      </c>
      <c r="B182" s="345" t="s">
        <v>268</v>
      </c>
      <c r="C182" s="322" t="s">
        <v>131</v>
      </c>
      <c r="D182" s="346">
        <f>5*2.65*0.9*1</f>
        <v>11.925000000000001</v>
      </c>
      <c r="E182" s="548"/>
      <c r="F182" s="347">
        <f>(E182*D182)</f>
        <v>0</v>
      </c>
      <c r="G182" s="318"/>
    </row>
    <row r="183" spans="1:7" s="319" customFormat="1" ht="12.75" customHeight="1">
      <c r="A183" s="359"/>
      <c r="B183" s="359"/>
      <c r="C183" s="360"/>
      <c r="D183" s="360"/>
      <c r="E183" s="554"/>
      <c r="F183" s="331"/>
      <c r="G183" s="318"/>
    </row>
    <row r="184" spans="1:7" ht="15.95" customHeight="1">
      <c r="A184" s="361"/>
      <c r="B184" s="384" t="s">
        <v>251</v>
      </c>
      <c r="C184" s="404"/>
      <c r="D184" s="404"/>
      <c r="E184" s="550"/>
      <c r="F184" s="350">
        <f>SUM(F180:F183)</f>
        <v>0</v>
      </c>
    </row>
    <row r="185" spans="1:7">
      <c r="D185" s="334"/>
      <c r="E185" s="549"/>
      <c r="F185" s="343"/>
    </row>
    <row r="186" spans="1:7" s="319" customFormat="1">
      <c r="A186" s="354" t="s">
        <v>303</v>
      </c>
      <c r="B186" s="355" t="s">
        <v>278</v>
      </c>
      <c r="C186" s="356"/>
      <c r="D186" s="357"/>
      <c r="E186" s="553"/>
      <c r="F186" s="358"/>
      <c r="G186" s="318"/>
    </row>
    <row r="187" spans="1:7" s="319" customFormat="1">
      <c r="A187" s="354"/>
      <c r="B187" s="354"/>
      <c r="C187" s="356"/>
      <c r="D187" s="357"/>
      <c r="E187" s="553"/>
      <c r="F187" s="358"/>
      <c r="G187" s="318"/>
    </row>
    <row r="188" spans="1:7" s="320" customFormat="1" ht="170.25" customHeight="1">
      <c r="A188" s="344">
        <v>1</v>
      </c>
      <c r="B188" s="345" t="s">
        <v>236</v>
      </c>
      <c r="C188" s="322" t="s">
        <v>275</v>
      </c>
      <c r="D188" s="347">
        <f>3.5*66.6</f>
        <v>233.09999999999997</v>
      </c>
      <c r="E188" s="551"/>
      <c r="F188" s="347">
        <f>(E188*D188)</f>
        <v>0</v>
      </c>
    </row>
    <row r="189" spans="1:7" s="320" customFormat="1" ht="138.75" customHeight="1">
      <c r="A189" s="344">
        <v>2</v>
      </c>
      <c r="B189" s="345" t="s">
        <v>237</v>
      </c>
      <c r="C189" s="322" t="s">
        <v>275</v>
      </c>
      <c r="D189" s="347">
        <f>39*1.1</f>
        <v>42.900000000000006</v>
      </c>
      <c r="E189" s="551"/>
      <c r="F189" s="347">
        <f>(E189*D189)</f>
        <v>0</v>
      </c>
    </row>
    <row r="190" spans="1:7" ht="90">
      <c r="A190" s="344">
        <v>3</v>
      </c>
      <c r="B190" s="345" t="s">
        <v>294</v>
      </c>
      <c r="C190" s="322" t="s">
        <v>275</v>
      </c>
      <c r="D190" s="347">
        <f>2.45*66.6</f>
        <v>163.16999999999999</v>
      </c>
      <c r="E190" s="551"/>
      <c r="F190" s="347">
        <f>(E190*D190)</f>
        <v>0</v>
      </c>
    </row>
    <row r="191" spans="1:7">
      <c r="A191" s="407"/>
      <c r="B191" s="408"/>
      <c r="C191" s="248"/>
      <c r="D191" s="377"/>
      <c r="E191" s="562"/>
      <c r="F191" s="377"/>
    </row>
    <row r="192" spans="1:7" ht="15.95" customHeight="1">
      <c r="A192" s="341"/>
      <c r="B192" s="384" t="s">
        <v>252</v>
      </c>
      <c r="C192" s="404"/>
      <c r="D192" s="404"/>
      <c r="E192" s="550"/>
      <c r="F192" s="350">
        <f>SUM(F187:F190)</f>
        <v>0</v>
      </c>
    </row>
    <row r="193" spans="1:6">
      <c r="D193" s="334"/>
      <c r="E193" s="549"/>
      <c r="F193" s="343"/>
    </row>
    <row r="194" spans="1:6" ht="15.75" customHeight="1">
      <c r="A194" s="363" t="s">
        <v>304</v>
      </c>
      <c r="B194" s="355" t="s">
        <v>269</v>
      </c>
      <c r="C194" s="450"/>
      <c r="D194" s="450"/>
      <c r="E194" s="559"/>
      <c r="F194" s="450"/>
    </row>
    <row r="195" spans="1:6">
      <c r="A195" s="363"/>
      <c r="B195" s="363"/>
      <c r="C195" s="374"/>
      <c r="D195" s="374"/>
      <c r="E195" s="560"/>
      <c r="F195" s="353"/>
    </row>
    <row r="196" spans="1:6" ht="123" customHeight="1">
      <c r="A196" s="365">
        <v>1</v>
      </c>
      <c r="B196" s="325" t="s">
        <v>270</v>
      </c>
      <c r="C196" s="385"/>
      <c r="D196" s="385"/>
      <c r="E196" s="561"/>
      <c r="F196" s="385"/>
    </row>
    <row r="197" spans="1:6">
      <c r="A197" s="365"/>
      <c r="B197" s="409" t="s">
        <v>305</v>
      </c>
      <c r="C197" s="323" t="s">
        <v>103</v>
      </c>
      <c r="D197" s="380">
        <v>5</v>
      </c>
      <c r="E197" s="555"/>
      <c r="F197" s="347">
        <f>(E197*D197)</f>
        <v>0</v>
      </c>
    </row>
    <row r="198" spans="1:6">
      <c r="A198" s="375"/>
      <c r="B198" s="375"/>
      <c r="C198" s="376"/>
      <c r="D198" s="376"/>
      <c r="E198" s="562"/>
      <c r="F198" s="377"/>
    </row>
    <row r="199" spans="1:6" ht="15.95" customHeight="1">
      <c r="A199" s="365"/>
      <c r="B199" s="384" t="s">
        <v>279</v>
      </c>
      <c r="C199" s="406"/>
      <c r="D199" s="406"/>
      <c r="E199" s="563"/>
      <c r="F199" s="386">
        <f>SUM(F195:F198)</f>
        <v>0</v>
      </c>
    </row>
    <row r="200" spans="1:6" s="320" customFormat="1">
      <c r="A200" s="375"/>
      <c r="B200" s="375"/>
      <c r="C200" s="376"/>
      <c r="D200" s="378"/>
      <c r="E200" s="564"/>
      <c r="F200" s="379"/>
    </row>
    <row r="201" spans="1:6">
      <c r="A201" s="363" t="s">
        <v>307</v>
      </c>
      <c r="B201" s="364" t="s">
        <v>280</v>
      </c>
      <c r="E201" s="549"/>
      <c r="F201" s="349"/>
    </row>
    <row r="202" spans="1:6">
      <c r="A202" s="363"/>
      <c r="B202" s="363"/>
      <c r="E202" s="549"/>
      <c r="F202" s="349"/>
    </row>
    <row r="203" spans="1:6" ht="150">
      <c r="A203" s="344">
        <v>1</v>
      </c>
      <c r="B203" s="325" t="s">
        <v>271</v>
      </c>
      <c r="C203" s="326" t="s">
        <v>102</v>
      </c>
      <c r="D203" s="367">
        <v>1</v>
      </c>
      <c r="E203" s="555"/>
      <c r="F203" s="347">
        <f>(E203*D203)</f>
        <v>0</v>
      </c>
    </row>
    <row r="204" spans="1:6" ht="165">
      <c r="A204" s="365">
        <v>1</v>
      </c>
      <c r="B204" s="325" t="s">
        <v>295</v>
      </c>
      <c r="C204" s="326" t="s">
        <v>102</v>
      </c>
      <c r="D204" s="367">
        <v>12</v>
      </c>
      <c r="E204" s="555"/>
      <c r="F204" s="347">
        <f>(E204*D204)</f>
        <v>0</v>
      </c>
    </row>
    <row r="205" spans="1:6" ht="120">
      <c r="A205" s="365">
        <v>2</v>
      </c>
      <c r="B205" s="325" t="s">
        <v>272</v>
      </c>
      <c r="C205" s="323" t="s">
        <v>103</v>
      </c>
      <c r="D205" s="381">
        <v>6</v>
      </c>
      <c r="E205" s="555"/>
      <c r="F205" s="347">
        <f>(E205*D205)</f>
        <v>0</v>
      </c>
    </row>
    <row r="206" spans="1:6">
      <c r="A206" s="332"/>
      <c r="B206" s="332"/>
      <c r="E206" s="549"/>
    </row>
    <row r="207" spans="1:6" ht="15.95" customHeight="1">
      <c r="A207" s="341"/>
      <c r="B207" s="384" t="s">
        <v>253</v>
      </c>
      <c r="C207" s="404"/>
      <c r="D207" s="404"/>
      <c r="E207" s="550"/>
      <c r="F207" s="368">
        <f>SUM(F202:F206)</f>
        <v>0</v>
      </c>
    </row>
    <row r="208" spans="1:6" ht="15.95" customHeight="1">
      <c r="A208" s="351"/>
      <c r="B208" s="351"/>
      <c r="C208" s="352"/>
      <c r="D208" s="352"/>
      <c r="E208" s="552"/>
      <c r="F208" s="369"/>
    </row>
    <row r="209" spans="1:6">
      <c r="A209" s="363" t="s">
        <v>308</v>
      </c>
      <c r="B209" s="363" t="s">
        <v>242</v>
      </c>
      <c r="E209" s="549"/>
      <c r="F209" s="349"/>
    </row>
    <row r="210" spans="1:6">
      <c r="A210" s="363"/>
      <c r="B210" s="363"/>
      <c r="E210" s="549"/>
      <c r="F210" s="349"/>
    </row>
    <row r="211" spans="1:6" ht="90">
      <c r="A211" s="344">
        <v>1</v>
      </c>
      <c r="B211" s="345" t="s">
        <v>243</v>
      </c>
      <c r="C211" s="322" t="s">
        <v>275</v>
      </c>
      <c r="D211" s="367">
        <f>39*1.1</f>
        <v>42.900000000000006</v>
      </c>
      <c r="E211" s="555"/>
      <c r="F211" s="347">
        <f>(E211*D211)</f>
        <v>0</v>
      </c>
    </row>
    <row r="212" spans="1:6">
      <c r="A212" s="332"/>
      <c r="B212" s="332"/>
    </row>
    <row r="213" spans="1:6" ht="15.95" customHeight="1">
      <c r="A213" s="341"/>
      <c r="B213" s="384" t="s">
        <v>254</v>
      </c>
      <c r="C213" s="404"/>
      <c r="D213" s="404"/>
      <c r="E213" s="429"/>
      <c r="F213" s="368">
        <f>SUM(F210:F212)</f>
        <v>0</v>
      </c>
    </row>
    <row r="215" spans="1:6" s="321" customFormat="1" ht="15" customHeight="1">
      <c r="A215" s="472" t="s">
        <v>313</v>
      </c>
      <c r="B215" s="473"/>
      <c r="C215" s="473"/>
      <c r="D215" s="473"/>
      <c r="E215" s="397"/>
      <c r="F215" s="387"/>
    </row>
    <row r="216" spans="1:6" s="321" customFormat="1" ht="15">
      <c r="A216" s="360"/>
      <c r="B216" s="360"/>
      <c r="C216" s="360"/>
      <c r="D216" s="360"/>
      <c r="E216" s="331"/>
      <c r="F216" s="331"/>
    </row>
    <row r="217" spans="1:6" s="321" customFormat="1" ht="15">
      <c r="A217" s="370" t="s">
        <v>299</v>
      </c>
      <c r="B217" s="388" t="s">
        <v>256</v>
      </c>
      <c r="C217" s="389"/>
      <c r="D217" s="389"/>
      <c r="E217" s="398"/>
      <c r="F217" s="368">
        <f>SUM(F162)</f>
        <v>0</v>
      </c>
    </row>
    <row r="218" spans="1:6" s="321" customFormat="1" ht="14.85" customHeight="1">
      <c r="A218" s="370" t="s">
        <v>300</v>
      </c>
      <c r="B218" s="388" t="s">
        <v>21</v>
      </c>
      <c r="C218" s="389"/>
      <c r="D218" s="389"/>
      <c r="E218" s="398"/>
      <c r="F218" s="368">
        <f>SUM(F171)</f>
        <v>0</v>
      </c>
    </row>
    <row r="219" spans="1:6" s="321" customFormat="1" ht="14.85" customHeight="1">
      <c r="A219" s="371" t="s">
        <v>301</v>
      </c>
      <c r="B219" s="388" t="s">
        <v>283</v>
      </c>
      <c r="C219" s="389"/>
      <c r="D219" s="389"/>
      <c r="E219" s="398"/>
      <c r="F219" s="368">
        <f>F177</f>
        <v>0</v>
      </c>
    </row>
    <row r="220" spans="1:6" s="321" customFormat="1" ht="14.85" customHeight="1">
      <c r="A220" s="371" t="s">
        <v>302</v>
      </c>
      <c r="B220" s="388" t="s">
        <v>46</v>
      </c>
      <c r="C220" s="389"/>
      <c r="D220" s="389"/>
      <c r="E220" s="398"/>
      <c r="F220" s="368">
        <f>SUM(F184)</f>
        <v>0</v>
      </c>
    </row>
    <row r="221" spans="1:6" s="321" customFormat="1" ht="14.85" customHeight="1">
      <c r="A221" s="371" t="s">
        <v>303</v>
      </c>
      <c r="B221" s="388" t="s">
        <v>235</v>
      </c>
      <c r="C221" s="389"/>
      <c r="D221" s="389"/>
      <c r="E221" s="398"/>
      <c r="F221" s="368">
        <f>SUM(F192)</f>
        <v>0</v>
      </c>
    </row>
    <row r="222" spans="1:6" s="321" customFormat="1" ht="14.85" customHeight="1">
      <c r="A222" s="370" t="s">
        <v>304</v>
      </c>
      <c r="B222" s="388" t="s">
        <v>292</v>
      </c>
      <c r="C222" s="389"/>
      <c r="D222" s="389"/>
      <c r="E222" s="398"/>
      <c r="F222" s="368">
        <f>SUM(F199)</f>
        <v>0</v>
      </c>
    </row>
    <row r="223" spans="1:6" s="321" customFormat="1" ht="14.85" customHeight="1">
      <c r="A223" s="370" t="s">
        <v>307</v>
      </c>
      <c r="B223" s="388" t="s">
        <v>239</v>
      </c>
      <c r="C223" s="389"/>
      <c r="D223" s="389"/>
      <c r="E223" s="398"/>
      <c r="F223" s="368">
        <f>SUM(F207)</f>
        <v>0</v>
      </c>
    </row>
    <row r="224" spans="1:6" s="321" customFormat="1" ht="14.85" customHeight="1">
      <c r="A224" s="370" t="s">
        <v>308</v>
      </c>
      <c r="B224" s="388" t="s">
        <v>242</v>
      </c>
      <c r="C224" s="390"/>
      <c r="D224" s="390"/>
      <c r="E224" s="400"/>
      <c r="F224" s="368">
        <f>SUM(F213)</f>
        <v>0</v>
      </c>
    </row>
    <row r="225" spans="1:6" s="321" customFormat="1" ht="15">
      <c r="A225" s="372"/>
      <c r="B225" s="372"/>
      <c r="C225" s="360"/>
      <c r="D225" s="360"/>
      <c r="E225" s="331"/>
      <c r="F225" s="331"/>
    </row>
    <row r="226" spans="1:6" s="321" customFormat="1" ht="14.85" customHeight="1">
      <c r="A226" s="370"/>
      <c r="B226" s="384" t="s">
        <v>309</v>
      </c>
      <c r="C226" s="392"/>
      <c r="D226" s="392"/>
      <c r="E226" s="401"/>
      <c r="F226" s="368">
        <f>SUM(F216:F225)</f>
        <v>0</v>
      </c>
    </row>
    <row r="227" spans="1:6" s="154" customFormat="1" ht="15">
      <c r="A227" s="410"/>
      <c r="B227" s="411"/>
      <c r="C227" s="410"/>
      <c r="D227" s="410"/>
      <c r="E227" s="412"/>
      <c r="F227" s="413"/>
    </row>
    <row r="228" spans="1:6" s="154" customFormat="1" ht="159" customHeight="1">
      <c r="A228" s="410"/>
      <c r="B228" s="411"/>
      <c r="C228" s="410"/>
      <c r="D228" s="410"/>
      <c r="E228" s="412"/>
      <c r="F228" s="413"/>
    </row>
    <row r="229" spans="1:6" s="415" customFormat="1" ht="15" customHeight="1">
      <c r="A229" s="470" t="s">
        <v>319</v>
      </c>
      <c r="B229" s="471"/>
      <c r="C229" s="471"/>
      <c r="D229" s="471"/>
      <c r="E229" s="440"/>
      <c r="F229" s="414"/>
    </row>
    <row r="230" spans="1:6" s="415" customFormat="1" ht="15">
      <c r="A230" s="416"/>
      <c r="B230" s="417"/>
      <c r="C230" s="416"/>
      <c r="D230" s="416"/>
      <c r="E230" s="418"/>
      <c r="F230" s="419"/>
    </row>
    <row r="231" spans="1:6" s="415" customFormat="1" ht="14.85" customHeight="1">
      <c r="A231" s="427">
        <v>1</v>
      </c>
      <c r="B231" s="422" t="s">
        <v>310</v>
      </c>
      <c r="C231" s="423"/>
      <c r="D231" s="423"/>
      <c r="E231" s="430"/>
      <c r="F231" s="426">
        <f>F71</f>
        <v>0</v>
      </c>
    </row>
    <row r="232" spans="1:6" s="415" customFormat="1" ht="14.85" customHeight="1">
      <c r="A232" s="427">
        <v>2</v>
      </c>
      <c r="B232" s="422" t="s">
        <v>311</v>
      </c>
      <c r="C232" s="423"/>
      <c r="D232" s="423"/>
      <c r="E232" s="430"/>
      <c r="F232" s="426">
        <f>F149</f>
        <v>0</v>
      </c>
    </row>
    <row r="233" spans="1:6" s="415" customFormat="1" ht="14.85" customHeight="1">
      <c r="A233" s="427">
        <v>3</v>
      </c>
      <c r="B233" s="422" t="s">
        <v>312</v>
      </c>
      <c r="C233" s="423"/>
      <c r="D233" s="423"/>
      <c r="E233" s="430"/>
      <c r="F233" s="426">
        <f>F226</f>
        <v>0</v>
      </c>
    </row>
    <row r="234" spans="1:6" s="415" customFormat="1" ht="15">
      <c r="A234" s="420"/>
      <c r="B234" s="417"/>
      <c r="C234" s="416"/>
      <c r="D234" s="416"/>
      <c r="E234" s="418"/>
      <c r="F234" s="421"/>
    </row>
    <row r="235" spans="1:6" s="415" customFormat="1" ht="15">
      <c r="A235" s="428"/>
      <c r="B235" s="424"/>
      <c r="C235" s="425"/>
      <c r="D235" s="425"/>
      <c r="E235" s="431" t="s">
        <v>314</v>
      </c>
      <c r="F235" s="426">
        <f>SUM(F230:F234)</f>
        <v>0</v>
      </c>
    </row>
  </sheetData>
  <sheetProtection algorithmName="SHA-512" hashValue="tw/GLImdtw6Xvs+BxLb0X7TESvzAwaIXwqlFyjv5y+SJ9EJIHd1jCaHMKF3b9dEiBAO9l9Sku/K6UnaXjwdsQQ==" saltValue="R/URiiEdd658vRFJ+mAQaw==" spinCount="100000" sheet="1" objects="1" scenarios="1"/>
  <mergeCells count="7">
    <mergeCell ref="A1:F1"/>
    <mergeCell ref="A5:F5"/>
    <mergeCell ref="A229:D229"/>
    <mergeCell ref="A2:F2"/>
    <mergeCell ref="A215:D215"/>
    <mergeCell ref="A138:D138"/>
    <mergeCell ref="A61:D61"/>
  </mergeCells>
  <pageMargins left="0.98425196850393704" right="0.59055118110236227" top="0.59055118110236227" bottom="0.59055118110236227" header="0.39370078740157483" footer="0.39370078740157483"/>
  <pageSetup paperSize="9" firstPageNumber="0" orientation="portrait" r:id="rId1"/>
  <headerFooter alignWithMargins="0"/>
  <rowBreaks count="9" manualBreakCount="9">
    <brk id="14" max="5" man="1"/>
    <brk id="22" max="5" man="1"/>
    <brk id="33" max="5" man="1"/>
    <brk id="43" max="5" man="1"/>
    <brk id="150" max="5" man="1"/>
    <brk id="172" max="5" man="1"/>
    <brk id="184" max="5" man="1"/>
    <brk id="200" max="5" man="1"/>
    <brk id="214"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
  <sheetViews>
    <sheetView showZeros="0" view="pageBreakPreview" zoomScaleNormal="100" zoomScaleSheetLayoutView="100" workbookViewId="0">
      <selection activeCell="A2" sqref="A2:F2"/>
    </sheetView>
  </sheetViews>
  <sheetFormatPr defaultColWidth="9.125" defaultRowHeight="14.25"/>
  <cols>
    <col min="1" max="1" width="4" style="432" customWidth="1"/>
    <col min="2" max="2" width="30.375" style="432" customWidth="1"/>
    <col min="3" max="3" width="4.875" style="432" customWidth="1"/>
    <col min="4" max="4" width="6.125" style="432" customWidth="1"/>
    <col min="5" max="5" width="9.375" style="432" customWidth="1"/>
    <col min="6" max="6" width="13.25" style="432" customWidth="1"/>
    <col min="7" max="256" width="9.125" style="432"/>
    <col min="257" max="257" width="4" style="432" customWidth="1"/>
    <col min="258" max="258" width="30.375" style="432" customWidth="1"/>
    <col min="259" max="259" width="4.875" style="432" customWidth="1"/>
    <col min="260" max="260" width="6.125" style="432" customWidth="1"/>
    <col min="261" max="261" width="9.375" style="432" customWidth="1"/>
    <col min="262" max="262" width="12.125" style="432" customWidth="1"/>
    <col min="263" max="512" width="9.125" style="432"/>
    <col min="513" max="513" width="4" style="432" customWidth="1"/>
    <col min="514" max="514" width="30.375" style="432" customWidth="1"/>
    <col min="515" max="515" width="4.875" style="432" customWidth="1"/>
    <col min="516" max="516" width="6.125" style="432" customWidth="1"/>
    <col min="517" max="517" width="9.375" style="432" customWidth="1"/>
    <col min="518" max="518" width="12.125" style="432" customWidth="1"/>
    <col min="519" max="768" width="9.125" style="432"/>
    <col min="769" max="769" width="4" style="432" customWidth="1"/>
    <col min="770" max="770" width="30.375" style="432" customWidth="1"/>
    <col min="771" max="771" width="4.875" style="432" customWidth="1"/>
    <col min="772" max="772" width="6.125" style="432" customWidth="1"/>
    <col min="773" max="773" width="9.375" style="432" customWidth="1"/>
    <col min="774" max="774" width="12.125" style="432" customWidth="1"/>
    <col min="775" max="1024" width="9.125" style="432"/>
    <col min="1025" max="1025" width="4" style="432" customWidth="1"/>
    <col min="1026" max="1026" width="30.375" style="432" customWidth="1"/>
    <col min="1027" max="1027" width="4.875" style="432" customWidth="1"/>
    <col min="1028" max="1028" width="6.125" style="432" customWidth="1"/>
    <col min="1029" max="1029" width="9.375" style="432" customWidth="1"/>
    <col min="1030" max="1030" width="12.125" style="432" customWidth="1"/>
    <col min="1031" max="1280" width="9.125" style="432"/>
    <col min="1281" max="1281" width="4" style="432" customWidth="1"/>
    <col min="1282" max="1282" width="30.375" style="432" customWidth="1"/>
    <col min="1283" max="1283" width="4.875" style="432" customWidth="1"/>
    <col min="1284" max="1284" width="6.125" style="432" customWidth="1"/>
    <col min="1285" max="1285" width="9.375" style="432" customWidth="1"/>
    <col min="1286" max="1286" width="12.125" style="432" customWidth="1"/>
    <col min="1287" max="1536" width="9.125" style="432"/>
    <col min="1537" max="1537" width="4" style="432" customWidth="1"/>
    <col min="1538" max="1538" width="30.375" style="432" customWidth="1"/>
    <col min="1539" max="1539" width="4.875" style="432" customWidth="1"/>
    <col min="1540" max="1540" width="6.125" style="432" customWidth="1"/>
    <col min="1541" max="1541" width="9.375" style="432" customWidth="1"/>
    <col min="1542" max="1542" width="12.125" style="432" customWidth="1"/>
    <col min="1543" max="1792" width="9.125" style="432"/>
    <col min="1793" max="1793" width="4" style="432" customWidth="1"/>
    <col min="1794" max="1794" width="30.375" style="432" customWidth="1"/>
    <col min="1795" max="1795" width="4.875" style="432" customWidth="1"/>
    <col min="1796" max="1796" width="6.125" style="432" customWidth="1"/>
    <col min="1797" max="1797" width="9.375" style="432" customWidth="1"/>
    <col min="1798" max="1798" width="12.125" style="432" customWidth="1"/>
    <col min="1799" max="2048" width="9.125" style="432"/>
    <col min="2049" max="2049" width="4" style="432" customWidth="1"/>
    <col min="2050" max="2050" width="30.375" style="432" customWidth="1"/>
    <col min="2051" max="2051" width="4.875" style="432" customWidth="1"/>
    <col min="2052" max="2052" width="6.125" style="432" customWidth="1"/>
    <col min="2053" max="2053" width="9.375" style="432" customWidth="1"/>
    <col min="2054" max="2054" width="12.125" style="432" customWidth="1"/>
    <col min="2055" max="2304" width="9.125" style="432"/>
    <col min="2305" max="2305" width="4" style="432" customWidth="1"/>
    <col min="2306" max="2306" width="30.375" style="432" customWidth="1"/>
    <col min="2307" max="2307" width="4.875" style="432" customWidth="1"/>
    <col min="2308" max="2308" width="6.125" style="432" customWidth="1"/>
    <col min="2309" max="2309" width="9.375" style="432" customWidth="1"/>
    <col min="2310" max="2310" width="12.125" style="432" customWidth="1"/>
    <col min="2311" max="2560" width="9.125" style="432"/>
    <col min="2561" max="2561" width="4" style="432" customWidth="1"/>
    <col min="2562" max="2562" width="30.375" style="432" customWidth="1"/>
    <col min="2563" max="2563" width="4.875" style="432" customWidth="1"/>
    <col min="2564" max="2564" width="6.125" style="432" customWidth="1"/>
    <col min="2565" max="2565" width="9.375" style="432" customWidth="1"/>
    <col min="2566" max="2566" width="12.125" style="432" customWidth="1"/>
    <col min="2567" max="2816" width="9.125" style="432"/>
    <col min="2817" max="2817" width="4" style="432" customWidth="1"/>
    <col min="2818" max="2818" width="30.375" style="432" customWidth="1"/>
    <col min="2819" max="2819" width="4.875" style="432" customWidth="1"/>
    <col min="2820" max="2820" width="6.125" style="432" customWidth="1"/>
    <col min="2821" max="2821" width="9.375" style="432" customWidth="1"/>
    <col min="2822" max="2822" width="12.125" style="432" customWidth="1"/>
    <col min="2823" max="3072" width="9.125" style="432"/>
    <col min="3073" max="3073" width="4" style="432" customWidth="1"/>
    <col min="3074" max="3074" width="30.375" style="432" customWidth="1"/>
    <col min="3075" max="3075" width="4.875" style="432" customWidth="1"/>
    <col min="3076" max="3076" width="6.125" style="432" customWidth="1"/>
    <col min="3077" max="3077" width="9.375" style="432" customWidth="1"/>
    <col min="3078" max="3078" width="12.125" style="432" customWidth="1"/>
    <col min="3079" max="3328" width="9.125" style="432"/>
    <col min="3329" max="3329" width="4" style="432" customWidth="1"/>
    <col min="3330" max="3330" width="30.375" style="432" customWidth="1"/>
    <col min="3331" max="3331" width="4.875" style="432" customWidth="1"/>
    <col min="3332" max="3332" width="6.125" style="432" customWidth="1"/>
    <col min="3333" max="3333" width="9.375" style="432" customWidth="1"/>
    <col min="3334" max="3334" width="12.125" style="432" customWidth="1"/>
    <col min="3335" max="3584" width="9.125" style="432"/>
    <col min="3585" max="3585" width="4" style="432" customWidth="1"/>
    <col min="3586" max="3586" width="30.375" style="432" customWidth="1"/>
    <col min="3587" max="3587" width="4.875" style="432" customWidth="1"/>
    <col min="3588" max="3588" width="6.125" style="432" customWidth="1"/>
    <col min="3589" max="3589" width="9.375" style="432" customWidth="1"/>
    <col min="3590" max="3590" width="12.125" style="432" customWidth="1"/>
    <col min="3591" max="3840" width="9.125" style="432"/>
    <col min="3841" max="3841" width="4" style="432" customWidth="1"/>
    <col min="3842" max="3842" width="30.375" style="432" customWidth="1"/>
    <col min="3843" max="3843" width="4.875" style="432" customWidth="1"/>
    <col min="3844" max="3844" width="6.125" style="432" customWidth="1"/>
    <col min="3845" max="3845" width="9.375" style="432" customWidth="1"/>
    <col min="3846" max="3846" width="12.125" style="432" customWidth="1"/>
    <col min="3847" max="4096" width="9.125" style="432"/>
    <col min="4097" max="4097" width="4" style="432" customWidth="1"/>
    <col min="4098" max="4098" width="30.375" style="432" customWidth="1"/>
    <col min="4099" max="4099" width="4.875" style="432" customWidth="1"/>
    <col min="4100" max="4100" width="6.125" style="432" customWidth="1"/>
    <col min="4101" max="4101" width="9.375" style="432" customWidth="1"/>
    <col min="4102" max="4102" width="12.125" style="432" customWidth="1"/>
    <col min="4103" max="4352" width="9.125" style="432"/>
    <col min="4353" max="4353" width="4" style="432" customWidth="1"/>
    <col min="4354" max="4354" width="30.375" style="432" customWidth="1"/>
    <col min="4355" max="4355" width="4.875" style="432" customWidth="1"/>
    <col min="4356" max="4356" width="6.125" style="432" customWidth="1"/>
    <col min="4357" max="4357" width="9.375" style="432" customWidth="1"/>
    <col min="4358" max="4358" width="12.125" style="432" customWidth="1"/>
    <col min="4359" max="4608" width="9.125" style="432"/>
    <col min="4609" max="4609" width="4" style="432" customWidth="1"/>
    <col min="4610" max="4610" width="30.375" style="432" customWidth="1"/>
    <col min="4611" max="4611" width="4.875" style="432" customWidth="1"/>
    <col min="4612" max="4612" width="6.125" style="432" customWidth="1"/>
    <col min="4613" max="4613" width="9.375" style="432" customWidth="1"/>
    <col min="4614" max="4614" width="12.125" style="432" customWidth="1"/>
    <col min="4615" max="4864" width="9.125" style="432"/>
    <col min="4865" max="4865" width="4" style="432" customWidth="1"/>
    <col min="4866" max="4866" width="30.375" style="432" customWidth="1"/>
    <col min="4867" max="4867" width="4.875" style="432" customWidth="1"/>
    <col min="4868" max="4868" width="6.125" style="432" customWidth="1"/>
    <col min="4869" max="4869" width="9.375" style="432" customWidth="1"/>
    <col min="4870" max="4870" width="12.125" style="432" customWidth="1"/>
    <col min="4871" max="5120" width="9.125" style="432"/>
    <col min="5121" max="5121" width="4" style="432" customWidth="1"/>
    <col min="5122" max="5122" width="30.375" style="432" customWidth="1"/>
    <col min="5123" max="5123" width="4.875" style="432" customWidth="1"/>
    <col min="5124" max="5124" width="6.125" style="432" customWidth="1"/>
    <col min="5125" max="5125" width="9.375" style="432" customWidth="1"/>
    <col min="5126" max="5126" width="12.125" style="432" customWidth="1"/>
    <col min="5127" max="5376" width="9.125" style="432"/>
    <col min="5377" max="5377" width="4" style="432" customWidth="1"/>
    <col min="5378" max="5378" width="30.375" style="432" customWidth="1"/>
    <col min="5379" max="5379" width="4.875" style="432" customWidth="1"/>
    <col min="5380" max="5380" width="6.125" style="432" customWidth="1"/>
    <col min="5381" max="5381" width="9.375" style="432" customWidth="1"/>
    <col min="5382" max="5382" width="12.125" style="432" customWidth="1"/>
    <col min="5383" max="5632" width="9.125" style="432"/>
    <col min="5633" max="5633" width="4" style="432" customWidth="1"/>
    <col min="5634" max="5634" width="30.375" style="432" customWidth="1"/>
    <col min="5635" max="5635" width="4.875" style="432" customWidth="1"/>
    <col min="5636" max="5636" width="6.125" style="432" customWidth="1"/>
    <col min="5637" max="5637" width="9.375" style="432" customWidth="1"/>
    <col min="5638" max="5638" width="12.125" style="432" customWidth="1"/>
    <col min="5639" max="5888" width="9.125" style="432"/>
    <col min="5889" max="5889" width="4" style="432" customWidth="1"/>
    <col min="5890" max="5890" width="30.375" style="432" customWidth="1"/>
    <col min="5891" max="5891" width="4.875" style="432" customWidth="1"/>
    <col min="5892" max="5892" width="6.125" style="432" customWidth="1"/>
    <col min="5893" max="5893" width="9.375" style="432" customWidth="1"/>
    <col min="5894" max="5894" width="12.125" style="432" customWidth="1"/>
    <col min="5895" max="6144" width="9.125" style="432"/>
    <col min="6145" max="6145" width="4" style="432" customWidth="1"/>
    <col min="6146" max="6146" width="30.375" style="432" customWidth="1"/>
    <col min="6147" max="6147" width="4.875" style="432" customWidth="1"/>
    <col min="6148" max="6148" width="6.125" style="432" customWidth="1"/>
    <col min="6149" max="6149" width="9.375" style="432" customWidth="1"/>
    <col min="6150" max="6150" width="12.125" style="432" customWidth="1"/>
    <col min="6151" max="6400" width="9.125" style="432"/>
    <col min="6401" max="6401" width="4" style="432" customWidth="1"/>
    <col min="6402" max="6402" width="30.375" style="432" customWidth="1"/>
    <col min="6403" max="6403" width="4.875" style="432" customWidth="1"/>
    <col min="6404" max="6404" width="6.125" style="432" customWidth="1"/>
    <col min="6405" max="6405" width="9.375" style="432" customWidth="1"/>
    <col min="6406" max="6406" width="12.125" style="432" customWidth="1"/>
    <col min="6407" max="6656" width="9.125" style="432"/>
    <col min="6657" max="6657" width="4" style="432" customWidth="1"/>
    <col min="6658" max="6658" width="30.375" style="432" customWidth="1"/>
    <col min="6659" max="6659" width="4.875" style="432" customWidth="1"/>
    <col min="6660" max="6660" width="6.125" style="432" customWidth="1"/>
    <col min="6661" max="6661" width="9.375" style="432" customWidth="1"/>
    <col min="6662" max="6662" width="12.125" style="432" customWidth="1"/>
    <col min="6663" max="6912" width="9.125" style="432"/>
    <col min="6913" max="6913" width="4" style="432" customWidth="1"/>
    <col min="6914" max="6914" width="30.375" style="432" customWidth="1"/>
    <col min="6915" max="6915" width="4.875" style="432" customWidth="1"/>
    <col min="6916" max="6916" width="6.125" style="432" customWidth="1"/>
    <col min="6917" max="6917" width="9.375" style="432" customWidth="1"/>
    <col min="6918" max="6918" width="12.125" style="432" customWidth="1"/>
    <col min="6919" max="7168" width="9.125" style="432"/>
    <col min="7169" max="7169" width="4" style="432" customWidth="1"/>
    <col min="7170" max="7170" width="30.375" style="432" customWidth="1"/>
    <col min="7171" max="7171" width="4.875" style="432" customWidth="1"/>
    <col min="7172" max="7172" width="6.125" style="432" customWidth="1"/>
    <col min="7173" max="7173" width="9.375" style="432" customWidth="1"/>
    <col min="7174" max="7174" width="12.125" style="432" customWidth="1"/>
    <col min="7175" max="7424" width="9.125" style="432"/>
    <col min="7425" max="7425" width="4" style="432" customWidth="1"/>
    <col min="7426" max="7426" width="30.375" style="432" customWidth="1"/>
    <col min="7427" max="7427" width="4.875" style="432" customWidth="1"/>
    <col min="7428" max="7428" width="6.125" style="432" customWidth="1"/>
    <col min="7429" max="7429" width="9.375" style="432" customWidth="1"/>
    <col min="7430" max="7430" width="12.125" style="432" customWidth="1"/>
    <col min="7431" max="7680" width="9.125" style="432"/>
    <col min="7681" max="7681" width="4" style="432" customWidth="1"/>
    <col min="7682" max="7682" width="30.375" style="432" customWidth="1"/>
    <col min="7683" max="7683" width="4.875" style="432" customWidth="1"/>
    <col min="7684" max="7684" width="6.125" style="432" customWidth="1"/>
    <col min="7685" max="7685" width="9.375" style="432" customWidth="1"/>
    <col min="7686" max="7686" width="12.125" style="432" customWidth="1"/>
    <col min="7687" max="7936" width="9.125" style="432"/>
    <col min="7937" max="7937" width="4" style="432" customWidth="1"/>
    <col min="7938" max="7938" width="30.375" style="432" customWidth="1"/>
    <col min="7939" max="7939" width="4.875" style="432" customWidth="1"/>
    <col min="7940" max="7940" width="6.125" style="432" customWidth="1"/>
    <col min="7941" max="7941" width="9.375" style="432" customWidth="1"/>
    <col min="7942" max="7942" width="12.125" style="432" customWidth="1"/>
    <col min="7943" max="8192" width="9.125" style="432"/>
    <col min="8193" max="8193" width="4" style="432" customWidth="1"/>
    <col min="8194" max="8194" width="30.375" style="432" customWidth="1"/>
    <col min="8195" max="8195" width="4.875" style="432" customWidth="1"/>
    <col min="8196" max="8196" width="6.125" style="432" customWidth="1"/>
    <col min="8197" max="8197" width="9.375" style="432" customWidth="1"/>
    <col min="8198" max="8198" width="12.125" style="432" customWidth="1"/>
    <col min="8199" max="8448" width="9.125" style="432"/>
    <col min="8449" max="8449" width="4" style="432" customWidth="1"/>
    <col min="8450" max="8450" width="30.375" style="432" customWidth="1"/>
    <col min="8451" max="8451" width="4.875" style="432" customWidth="1"/>
    <col min="8452" max="8452" width="6.125" style="432" customWidth="1"/>
    <col min="8453" max="8453" width="9.375" style="432" customWidth="1"/>
    <col min="8454" max="8454" width="12.125" style="432" customWidth="1"/>
    <col min="8455" max="8704" width="9.125" style="432"/>
    <col min="8705" max="8705" width="4" style="432" customWidth="1"/>
    <col min="8706" max="8706" width="30.375" style="432" customWidth="1"/>
    <col min="8707" max="8707" width="4.875" style="432" customWidth="1"/>
    <col min="8708" max="8708" width="6.125" style="432" customWidth="1"/>
    <col min="8709" max="8709" width="9.375" style="432" customWidth="1"/>
    <col min="8710" max="8710" width="12.125" style="432" customWidth="1"/>
    <col min="8711" max="8960" width="9.125" style="432"/>
    <col min="8961" max="8961" width="4" style="432" customWidth="1"/>
    <col min="8962" max="8962" width="30.375" style="432" customWidth="1"/>
    <col min="8963" max="8963" width="4.875" style="432" customWidth="1"/>
    <col min="8964" max="8964" width="6.125" style="432" customWidth="1"/>
    <col min="8965" max="8965" width="9.375" style="432" customWidth="1"/>
    <col min="8966" max="8966" width="12.125" style="432" customWidth="1"/>
    <col min="8967" max="9216" width="9.125" style="432"/>
    <col min="9217" max="9217" width="4" style="432" customWidth="1"/>
    <col min="9218" max="9218" width="30.375" style="432" customWidth="1"/>
    <col min="9219" max="9219" width="4.875" style="432" customWidth="1"/>
    <col min="9220" max="9220" width="6.125" style="432" customWidth="1"/>
    <col min="9221" max="9221" width="9.375" style="432" customWidth="1"/>
    <col min="9222" max="9222" width="12.125" style="432" customWidth="1"/>
    <col min="9223" max="9472" width="9.125" style="432"/>
    <col min="9473" max="9473" width="4" style="432" customWidth="1"/>
    <col min="9474" max="9474" width="30.375" style="432" customWidth="1"/>
    <col min="9475" max="9475" width="4.875" style="432" customWidth="1"/>
    <col min="9476" max="9476" width="6.125" style="432" customWidth="1"/>
    <col min="9477" max="9477" width="9.375" style="432" customWidth="1"/>
    <col min="9478" max="9478" width="12.125" style="432" customWidth="1"/>
    <col min="9479" max="9728" width="9.125" style="432"/>
    <col min="9729" max="9729" width="4" style="432" customWidth="1"/>
    <col min="9730" max="9730" width="30.375" style="432" customWidth="1"/>
    <col min="9731" max="9731" width="4.875" style="432" customWidth="1"/>
    <col min="9732" max="9732" width="6.125" style="432" customWidth="1"/>
    <col min="9733" max="9733" width="9.375" style="432" customWidth="1"/>
    <col min="9734" max="9734" width="12.125" style="432" customWidth="1"/>
    <col min="9735" max="9984" width="9.125" style="432"/>
    <col min="9985" max="9985" width="4" style="432" customWidth="1"/>
    <col min="9986" max="9986" width="30.375" style="432" customWidth="1"/>
    <col min="9987" max="9987" width="4.875" style="432" customWidth="1"/>
    <col min="9988" max="9988" width="6.125" style="432" customWidth="1"/>
    <col min="9989" max="9989" width="9.375" style="432" customWidth="1"/>
    <col min="9990" max="9990" width="12.125" style="432" customWidth="1"/>
    <col min="9991" max="10240" width="9.125" style="432"/>
    <col min="10241" max="10241" width="4" style="432" customWidth="1"/>
    <col min="10242" max="10242" width="30.375" style="432" customWidth="1"/>
    <col min="10243" max="10243" width="4.875" style="432" customWidth="1"/>
    <col min="10244" max="10244" width="6.125" style="432" customWidth="1"/>
    <col min="10245" max="10245" width="9.375" style="432" customWidth="1"/>
    <col min="10246" max="10246" width="12.125" style="432" customWidth="1"/>
    <col min="10247" max="10496" width="9.125" style="432"/>
    <col min="10497" max="10497" width="4" style="432" customWidth="1"/>
    <col min="10498" max="10498" width="30.375" style="432" customWidth="1"/>
    <col min="10499" max="10499" width="4.875" style="432" customWidth="1"/>
    <col min="10500" max="10500" width="6.125" style="432" customWidth="1"/>
    <col min="10501" max="10501" width="9.375" style="432" customWidth="1"/>
    <col min="10502" max="10502" width="12.125" style="432" customWidth="1"/>
    <col min="10503" max="10752" width="9.125" style="432"/>
    <col min="10753" max="10753" width="4" style="432" customWidth="1"/>
    <col min="10754" max="10754" width="30.375" style="432" customWidth="1"/>
    <col min="10755" max="10755" width="4.875" style="432" customWidth="1"/>
    <col min="10756" max="10756" width="6.125" style="432" customWidth="1"/>
    <col min="10757" max="10757" width="9.375" style="432" customWidth="1"/>
    <col min="10758" max="10758" width="12.125" style="432" customWidth="1"/>
    <col min="10759" max="11008" width="9.125" style="432"/>
    <col min="11009" max="11009" width="4" style="432" customWidth="1"/>
    <col min="11010" max="11010" width="30.375" style="432" customWidth="1"/>
    <col min="11011" max="11011" width="4.875" style="432" customWidth="1"/>
    <col min="11012" max="11012" width="6.125" style="432" customWidth="1"/>
    <col min="11013" max="11013" width="9.375" style="432" customWidth="1"/>
    <col min="11014" max="11014" width="12.125" style="432" customWidth="1"/>
    <col min="11015" max="11264" width="9.125" style="432"/>
    <col min="11265" max="11265" width="4" style="432" customWidth="1"/>
    <col min="11266" max="11266" width="30.375" style="432" customWidth="1"/>
    <col min="11267" max="11267" width="4.875" style="432" customWidth="1"/>
    <col min="11268" max="11268" width="6.125" style="432" customWidth="1"/>
    <col min="11269" max="11269" width="9.375" style="432" customWidth="1"/>
    <col min="11270" max="11270" width="12.125" style="432" customWidth="1"/>
    <col min="11271" max="11520" width="9.125" style="432"/>
    <col min="11521" max="11521" width="4" style="432" customWidth="1"/>
    <col min="11522" max="11522" width="30.375" style="432" customWidth="1"/>
    <col min="11523" max="11523" width="4.875" style="432" customWidth="1"/>
    <col min="11524" max="11524" width="6.125" style="432" customWidth="1"/>
    <col min="11525" max="11525" width="9.375" style="432" customWidth="1"/>
    <col min="11526" max="11526" width="12.125" style="432" customWidth="1"/>
    <col min="11527" max="11776" width="9.125" style="432"/>
    <col min="11777" max="11777" width="4" style="432" customWidth="1"/>
    <col min="11778" max="11778" width="30.375" style="432" customWidth="1"/>
    <col min="11779" max="11779" width="4.875" style="432" customWidth="1"/>
    <col min="11780" max="11780" width="6.125" style="432" customWidth="1"/>
    <col min="11781" max="11781" width="9.375" style="432" customWidth="1"/>
    <col min="11782" max="11782" width="12.125" style="432" customWidth="1"/>
    <col min="11783" max="12032" width="9.125" style="432"/>
    <col min="12033" max="12033" width="4" style="432" customWidth="1"/>
    <col min="12034" max="12034" width="30.375" style="432" customWidth="1"/>
    <col min="12035" max="12035" width="4.875" style="432" customWidth="1"/>
    <col min="12036" max="12036" width="6.125" style="432" customWidth="1"/>
    <col min="12037" max="12037" width="9.375" style="432" customWidth="1"/>
    <col min="12038" max="12038" width="12.125" style="432" customWidth="1"/>
    <col min="12039" max="12288" width="9.125" style="432"/>
    <col min="12289" max="12289" width="4" style="432" customWidth="1"/>
    <col min="12290" max="12290" width="30.375" style="432" customWidth="1"/>
    <col min="12291" max="12291" width="4.875" style="432" customWidth="1"/>
    <col min="12292" max="12292" width="6.125" style="432" customWidth="1"/>
    <col min="12293" max="12293" width="9.375" style="432" customWidth="1"/>
    <col min="12294" max="12294" width="12.125" style="432" customWidth="1"/>
    <col min="12295" max="12544" width="9.125" style="432"/>
    <col min="12545" max="12545" width="4" style="432" customWidth="1"/>
    <col min="12546" max="12546" width="30.375" style="432" customWidth="1"/>
    <col min="12547" max="12547" width="4.875" style="432" customWidth="1"/>
    <col min="12548" max="12548" width="6.125" style="432" customWidth="1"/>
    <col min="12549" max="12549" width="9.375" style="432" customWidth="1"/>
    <col min="12550" max="12550" width="12.125" style="432" customWidth="1"/>
    <col min="12551" max="12800" width="9.125" style="432"/>
    <col min="12801" max="12801" width="4" style="432" customWidth="1"/>
    <col min="12802" max="12802" width="30.375" style="432" customWidth="1"/>
    <col min="12803" max="12803" width="4.875" style="432" customWidth="1"/>
    <col min="12804" max="12804" width="6.125" style="432" customWidth="1"/>
    <col min="12805" max="12805" width="9.375" style="432" customWidth="1"/>
    <col min="12806" max="12806" width="12.125" style="432" customWidth="1"/>
    <col min="12807" max="13056" width="9.125" style="432"/>
    <col min="13057" max="13057" width="4" style="432" customWidth="1"/>
    <col min="13058" max="13058" width="30.375" style="432" customWidth="1"/>
    <col min="13059" max="13059" width="4.875" style="432" customWidth="1"/>
    <col min="13060" max="13060" width="6.125" style="432" customWidth="1"/>
    <col min="13061" max="13061" width="9.375" style="432" customWidth="1"/>
    <col min="13062" max="13062" width="12.125" style="432" customWidth="1"/>
    <col min="13063" max="13312" width="9.125" style="432"/>
    <col min="13313" max="13313" width="4" style="432" customWidth="1"/>
    <col min="13314" max="13314" width="30.375" style="432" customWidth="1"/>
    <col min="13315" max="13315" width="4.875" style="432" customWidth="1"/>
    <col min="13316" max="13316" width="6.125" style="432" customWidth="1"/>
    <col min="13317" max="13317" width="9.375" style="432" customWidth="1"/>
    <col min="13318" max="13318" width="12.125" style="432" customWidth="1"/>
    <col min="13319" max="13568" width="9.125" style="432"/>
    <col min="13569" max="13569" width="4" style="432" customWidth="1"/>
    <col min="13570" max="13570" width="30.375" style="432" customWidth="1"/>
    <col min="13571" max="13571" width="4.875" style="432" customWidth="1"/>
    <col min="13572" max="13572" width="6.125" style="432" customWidth="1"/>
    <col min="13573" max="13573" width="9.375" style="432" customWidth="1"/>
    <col min="13574" max="13574" width="12.125" style="432" customWidth="1"/>
    <col min="13575" max="13824" width="9.125" style="432"/>
    <col min="13825" max="13825" width="4" style="432" customWidth="1"/>
    <col min="13826" max="13826" width="30.375" style="432" customWidth="1"/>
    <col min="13827" max="13827" width="4.875" style="432" customWidth="1"/>
    <col min="13828" max="13828" width="6.125" style="432" customWidth="1"/>
    <col min="13829" max="13829" width="9.375" style="432" customWidth="1"/>
    <col min="13830" max="13830" width="12.125" style="432" customWidth="1"/>
    <col min="13831" max="14080" width="9.125" style="432"/>
    <col min="14081" max="14081" width="4" style="432" customWidth="1"/>
    <col min="14082" max="14082" width="30.375" style="432" customWidth="1"/>
    <col min="14083" max="14083" width="4.875" style="432" customWidth="1"/>
    <col min="14084" max="14084" width="6.125" style="432" customWidth="1"/>
    <col min="14085" max="14085" width="9.375" style="432" customWidth="1"/>
    <col min="14086" max="14086" width="12.125" style="432" customWidth="1"/>
    <col min="14087" max="14336" width="9.125" style="432"/>
    <col min="14337" max="14337" width="4" style="432" customWidth="1"/>
    <col min="14338" max="14338" width="30.375" style="432" customWidth="1"/>
    <col min="14339" max="14339" width="4.875" style="432" customWidth="1"/>
    <col min="14340" max="14340" width="6.125" style="432" customWidth="1"/>
    <col min="14341" max="14341" width="9.375" style="432" customWidth="1"/>
    <col min="14342" max="14342" width="12.125" style="432" customWidth="1"/>
    <col min="14343" max="14592" width="9.125" style="432"/>
    <col min="14593" max="14593" width="4" style="432" customWidth="1"/>
    <col min="14594" max="14594" width="30.375" style="432" customWidth="1"/>
    <col min="14595" max="14595" width="4.875" style="432" customWidth="1"/>
    <col min="14596" max="14596" width="6.125" style="432" customWidth="1"/>
    <col min="14597" max="14597" width="9.375" style="432" customWidth="1"/>
    <col min="14598" max="14598" width="12.125" style="432" customWidth="1"/>
    <col min="14599" max="14848" width="9.125" style="432"/>
    <col min="14849" max="14849" width="4" style="432" customWidth="1"/>
    <col min="14850" max="14850" width="30.375" style="432" customWidth="1"/>
    <col min="14851" max="14851" width="4.875" style="432" customWidth="1"/>
    <col min="14852" max="14852" width="6.125" style="432" customWidth="1"/>
    <col min="14853" max="14853" width="9.375" style="432" customWidth="1"/>
    <col min="14854" max="14854" width="12.125" style="432" customWidth="1"/>
    <col min="14855" max="15104" width="9.125" style="432"/>
    <col min="15105" max="15105" width="4" style="432" customWidth="1"/>
    <col min="15106" max="15106" width="30.375" style="432" customWidth="1"/>
    <col min="15107" max="15107" width="4.875" style="432" customWidth="1"/>
    <col min="15108" max="15108" width="6.125" style="432" customWidth="1"/>
    <col min="15109" max="15109" width="9.375" style="432" customWidth="1"/>
    <col min="15110" max="15110" width="12.125" style="432" customWidth="1"/>
    <col min="15111" max="15360" width="9.125" style="432"/>
    <col min="15361" max="15361" width="4" style="432" customWidth="1"/>
    <col min="15362" max="15362" width="30.375" style="432" customWidth="1"/>
    <col min="15363" max="15363" width="4.875" style="432" customWidth="1"/>
    <col min="15364" max="15364" width="6.125" style="432" customWidth="1"/>
    <col min="15365" max="15365" width="9.375" style="432" customWidth="1"/>
    <col min="15366" max="15366" width="12.125" style="432" customWidth="1"/>
    <col min="15367" max="15616" width="9.125" style="432"/>
    <col min="15617" max="15617" width="4" style="432" customWidth="1"/>
    <col min="15618" max="15618" width="30.375" style="432" customWidth="1"/>
    <col min="15619" max="15619" width="4.875" style="432" customWidth="1"/>
    <col min="15620" max="15620" width="6.125" style="432" customWidth="1"/>
    <col min="15621" max="15621" width="9.375" style="432" customWidth="1"/>
    <col min="15622" max="15622" width="12.125" style="432" customWidth="1"/>
    <col min="15623" max="15872" width="9.125" style="432"/>
    <col min="15873" max="15873" width="4" style="432" customWidth="1"/>
    <col min="15874" max="15874" width="30.375" style="432" customWidth="1"/>
    <col min="15875" max="15875" width="4.875" style="432" customWidth="1"/>
    <col min="15876" max="15876" width="6.125" style="432" customWidth="1"/>
    <col min="15877" max="15877" width="9.375" style="432" customWidth="1"/>
    <col min="15878" max="15878" width="12.125" style="432" customWidth="1"/>
    <col min="15879" max="16128" width="9.125" style="432"/>
    <col min="16129" max="16129" width="4" style="432" customWidth="1"/>
    <col min="16130" max="16130" width="30.375" style="432" customWidth="1"/>
    <col min="16131" max="16131" width="4.875" style="432" customWidth="1"/>
    <col min="16132" max="16132" width="6.125" style="432" customWidth="1"/>
    <col min="16133" max="16133" width="9.375" style="432" customWidth="1"/>
    <col min="16134" max="16134" width="12.125" style="432" customWidth="1"/>
    <col min="16135" max="16384" width="9.125" style="432"/>
  </cols>
  <sheetData>
    <row r="1" spans="1:6" ht="171.75" customHeight="1"/>
    <row r="2" spans="1:6" ht="44.25" customHeight="1">
      <c r="A2" s="476" t="s">
        <v>315</v>
      </c>
      <c r="B2" s="477"/>
      <c r="C2" s="477"/>
      <c r="D2" s="477"/>
      <c r="E2" s="477"/>
      <c r="F2" s="478"/>
    </row>
    <row r="3" spans="1:6" ht="10.5" customHeight="1">
      <c r="A3" s="433"/>
      <c r="B3" s="433"/>
      <c r="C3" s="433"/>
      <c r="D3" s="433"/>
      <c r="E3" s="433"/>
      <c r="F3" s="433"/>
    </row>
    <row r="4" spans="1:6" ht="16.5" customHeight="1">
      <c r="A4" s="446" t="s">
        <v>7</v>
      </c>
      <c r="B4" s="479" t="s">
        <v>320</v>
      </c>
      <c r="C4" s="479"/>
      <c r="D4" s="479"/>
      <c r="E4" s="479"/>
      <c r="F4" s="447">
        <f>ATMOSPHERIC!F145</f>
        <v>0</v>
      </c>
    </row>
    <row r="5" spans="1:6" ht="16.5" customHeight="1">
      <c r="A5" s="446" t="s">
        <v>13</v>
      </c>
      <c r="B5" s="479" t="s">
        <v>321</v>
      </c>
      <c r="C5" s="479"/>
      <c r="D5" s="479"/>
      <c r="E5" s="479"/>
      <c r="F5" s="447">
        <f>DRAINAGE!F125</f>
        <v>0</v>
      </c>
    </row>
    <row r="6" spans="1:6" ht="16.5" customHeight="1">
      <c r="A6" s="446" t="s">
        <v>16</v>
      </c>
      <c r="B6" s="479" t="s">
        <v>322</v>
      </c>
      <c r="C6" s="479"/>
      <c r="D6" s="479"/>
      <c r="E6" s="479"/>
      <c r="F6" s="447">
        <f>'PRESSURE LINE'!F111</f>
        <v>0</v>
      </c>
    </row>
    <row r="7" spans="1:6" ht="16.5" customHeight="1">
      <c r="A7" s="446" t="s">
        <v>34</v>
      </c>
      <c r="B7" s="479" t="s">
        <v>323</v>
      </c>
      <c r="C7" s="479"/>
      <c r="D7" s="479"/>
      <c r="E7" s="479"/>
      <c r="F7" s="447">
        <f>LANDSCAPING!F235</f>
        <v>0</v>
      </c>
    </row>
    <row r="8" spans="1:6">
      <c r="A8" s="434"/>
      <c r="B8" s="434"/>
      <c r="C8" s="434"/>
      <c r="D8" s="435"/>
      <c r="E8" s="434"/>
      <c r="F8" s="436"/>
    </row>
    <row r="9" spans="1:6" ht="16.5" customHeight="1">
      <c r="A9" s="475" t="s">
        <v>324</v>
      </c>
      <c r="B9" s="475"/>
      <c r="C9" s="475"/>
      <c r="D9" s="475"/>
      <c r="E9" s="475"/>
      <c r="F9" s="448">
        <f>SUM(F4:F7)</f>
        <v>0</v>
      </c>
    </row>
    <row r="10" spans="1:6" ht="15">
      <c r="A10" s="437"/>
      <c r="B10" s="438"/>
      <c r="C10" s="438"/>
      <c r="D10" s="438"/>
      <c r="E10" s="439"/>
      <c r="F10" s="437"/>
    </row>
    <row r="11" spans="1:6" ht="15">
      <c r="A11" s="442"/>
      <c r="B11" s="443" t="s">
        <v>325</v>
      </c>
      <c r="C11" s="443"/>
      <c r="D11" s="443"/>
      <c r="E11" s="444"/>
      <c r="F11" s="445"/>
    </row>
  </sheetData>
  <sheetProtection algorithmName="SHA-512" hashValue="eaJe7iNV5ZR1m7cTwUZTwAMVsf3WycDvZh4gxLROkr8Nt8JNGttq6J2VSDMQZ/61vbRyfd4Qm25c9EpfvbAItA==" saltValue="7IAZRDBgIuBc53RAHwxMMQ==" spinCount="100000" sheet="1" objects="1" scenarios="1"/>
  <mergeCells count="6">
    <mergeCell ref="A9:E9"/>
    <mergeCell ref="A2:F2"/>
    <mergeCell ref="B4:E4"/>
    <mergeCell ref="B5:E5"/>
    <mergeCell ref="B6:E6"/>
    <mergeCell ref="B7:E7"/>
  </mergeCells>
  <pageMargins left="0.98425196850393704" right="0.59055118110236227" top="0.59055118110236227" bottom="0.59055118110236227" header="0.39370078740157483" footer="0.39370078740157483"/>
  <pageSetup paperSize="9" scale="93" firstPageNumber="0"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453</TotalTime>
  <Application>Microsoft Excel</Application>
  <DocSecurity>0</DocSecurity>
  <ScaleCrop>false</ScaleCrop>
  <HeadingPairs>
    <vt:vector size="4" baseType="variant">
      <vt:variant>
        <vt:lpstr>Worksheets</vt:lpstr>
      </vt:variant>
      <vt:variant>
        <vt:i4>6</vt:i4>
      </vt:variant>
      <vt:variant>
        <vt:lpstr>Named Ranges</vt:lpstr>
      </vt:variant>
      <vt:variant>
        <vt:i4>6</vt:i4>
      </vt:variant>
    </vt:vector>
  </HeadingPairs>
  <TitlesOfParts>
    <vt:vector size="12" baseType="lpstr">
      <vt:lpstr>TITLE</vt:lpstr>
      <vt:lpstr>ATMOSPHERIC</vt:lpstr>
      <vt:lpstr>DRAINAGE</vt:lpstr>
      <vt:lpstr>PRESSURE LINE</vt:lpstr>
      <vt:lpstr>LANDSCAPING</vt:lpstr>
      <vt:lpstr>SUMMARY</vt:lpstr>
      <vt:lpstr>LANDSCAPING!Excel_BuiltIn_Print_Area</vt:lpstr>
      <vt:lpstr>ATMOSPHERIC!Print_Area</vt:lpstr>
      <vt:lpstr>DRAINAGE!Print_Area</vt:lpstr>
      <vt:lpstr>LANDSCAPING!Print_Area</vt:lpstr>
      <vt:lpstr>'PRESSURE LINE'!Print_Area</vt:lpstr>
      <vt:lpstr>LANDSCAPING!Print_Titles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Jovan DZELETOVIC</dc:creator>
  <cp:lastModifiedBy>Jovan DZELETOVIC</cp:lastModifiedBy>
  <cp:revision>66</cp:revision>
  <cp:lastPrinted>2016-03-23T14:02:46Z</cp:lastPrinted>
  <dcterms:created xsi:type="dcterms:W3CDTF">2015-03-12T16:50:54Z</dcterms:created>
  <dcterms:modified xsi:type="dcterms:W3CDTF">2016-03-23T14:06:32Z</dcterms:modified>
</cp:coreProperties>
</file>